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zas\TODOS\Balances y Press Releases\CRESUD\FY 2023\IQ23\Earnings y Short Press Release\"/>
    </mc:Choice>
  </mc:AlternateContent>
  <xr:revisionPtr revIDLastSave="0" documentId="13_ncr:1_{3B3CA971-00F8-48DE-BFE2-D56CC5C85539}" xr6:coauthVersionLast="47" xr6:coauthVersionMax="47" xr10:uidLastSave="{00000000-0000-0000-0000-000000000000}"/>
  <bookViews>
    <workbookView xWindow="28680" yWindow="-120" windowWidth="29040" windowHeight="16440" tabRatio="820" xr2:uid="{FDC77932-2648-47A2-B01C-0E803AB9E62E}"/>
  </bookViews>
  <sheets>
    <sheet name="Breakdown of Hectares" sheetId="11" r:id="rId1"/>
    <sheet name="BS" sheetId="1" r:id="rId2"/>
    <sheet name="IS" sheetId="2" r:id="rId3"/>
    <sheet name="CF" sheetId="3" r:id="rId4"/>
    <sheet name="Consolidated Results" sheetId="4" r:id="rId5"/>
    <sheet name="Operations by Segment" sheetId="5" r:id="rId6"/>
    <sheet name="Agribusiness Results" sheetId="6" r:id="rId7"/>
    <sheet name="Urban Business Results" sheetId="7" r:id="rId8"/>
    <sheet name="Summary FS" sheetId="8" r:id="rId9"/>
    <sheet name="EBITDA Reconciliation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'[1]Anexo C'!$AF$1</definedName>
    <definedName name="\M">#REF!</definedName>
    <definedName name="\P">#REF!</definedName>
    <definedName name="\q">#REF!</definedName>
    <definedName name="\S">'[2]Asset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'[3]IRSA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'[3]IRSA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'[3]IRSA HIST'!#REF!</definedName>
    <definedName name="_________________________________DAT10">'[3]IRSA HIST'!#REF!</definedName>
    <definedName name="_________________________________DAT11">#REF!</definedName>
    <definedName name="_________________________________DAT12">'[3]IRSA HIST'!#REF!</definedName>
    <definedName name="_________________________________DAT13">'[3]IRSA HIST'!#REF!</definedName>
    <definedName name="_________________________________DAT14">#REF!</definedName>
    <definedName name="_________________________________DAT15">#REF!</definedName>
    <definedName name="_________________________________DAT16">'[4]2.1 - Mayor Otros Créditos'!#REF!</definedName>
    <definedName name="_________________________________DAT17">[5]Condonación!#REF!</definedName>
    <definedName name="_________________________________DAT18">#REF!</definedName>
    <definedName name="_________________________________DAT19">'[6]Gs a recuperar APSA'!#REF!</definedName>
    <definedName name="_________________________________DAT2">#REF!</definedName>
    <definedName name="_________________________________DAT20">'[6]Gs a recuperar APSA'!#REF!</definedName>
    <definedName name="_________________________________DAT21">[5]Condonación!#REF!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'[3]IRSA HIST'!#REF!</definedName>
    <definedName name="_________________________________DAT7">'[3]IRSA HIST'!#REF!</definedName>
    <definedName name="_________________________________DAT8">#REF!</definedName>
    <definedName name="_________________________________DAT9">'[3]IRSA HIST'!#REF!</definedName>
    <definedName name="________________________________DAT1">'[7]SALDOS CUENTAS'!#REF!</definedName>
    <definedName name="________________________________DAT10">'[3]IRSA HIST'!#REF!</definedName>
    <definedName name="________________________________DAT11">#REF!</definedName>
    <definedName name="________________________________DAT12">'[3]IRSA HIST'!#REF!</definedName>
    <definedName name="________________________________DAT13">'[3]IRSA HIST'!#REF!</definedName>
    <definedName name="________________________________DAT14">#REF!</definedName>
    <definedName name="________________________________DAT15">#REF!</definedName>
    <definedName name="________________________________DAT16">'[4]2.1 - Mayor Otros Créditos'!#REF!</definedName>
    <definedName name="________________________________DAT17">[5]Condonación!#REF!</definedName>
    <definedName name="________________________________DAT18">#REF!</definedName>
    <definedName name="________________________________DAT19">'[6]Gs a recuperar APSA'!#REF!</definedName>
    <definedName name="________________________________DAT2">#REF!</definedName>
    <definedName name="________________________________DAT20">'[6]Gs a recuperar APSA'!#REF!</definedName>
    <definedName name="________________________________DAT21">[5]Condonación!#REF!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'[3]IRSA HIST'!#REF!</definedName>
    <definedName name="________________________________DAT8">#REF!</definedName>
    <definedName name="________________________________DAT9">'[3]IRSA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'[3]IRSA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'[8]2.1 - Mayor Otros Créditos'!#REF!</definedName>
    <definedName name="______________________________DAT17">[5]Condonación!#REF!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'[3]IRSA HIST'!#REF!</definedName>
    <definedName name="______________________________DAT8">#REF!</definedName>
    <definedName name="______________________________DAT9">'[3]IRSA HIST'!#REF!</definedName>
    <definedName name="_____________________________DAT1">'[3]IRSA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'[3]IRSA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'[3]IRSA HIST'!#REF!</definedName>
    <definedName name="____________________________DAT10">'[3]IRSA HIST'!#REF!</definedName>
    <definedName name="____________________________DAT11">#REF!</definedName>
    <definedName name="____________________________DAT12">'[3]IRSA HIST'!#REF!</definedName>
    <definedName name="____________________________DAT13">'[3]IRSA HIST'!#REF!</definedName>
    <definedName name="____________________________DAT14">#REF!</definedName>
    <definedName name="____________________________DAT15">#REF!</definedName>
    <definedName name="____________________________DAT16">'[4]2.1 - Mayor Otros Créditos'!#REF!</definedName>
    <definedName name="____________________________DAT17">[5]Condonación!#REF!</definedName>
    <definedName name="____________________________DAT18">#REF!</definedName>
    <definedName name="____________________________DAT19">'[6]Gs a recuperar APSA'!#REF!</definedName>
    <definedName name="____________________________DAT2">#REF!</definedName>
    <definedName name="____________________________DAT20">'[6]Gs a recuperar APSA'!#REF!</definedName>
    <definedName name="____________________________DAT21">[5]Condonación!#REF!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'[3]IRSA HIST'!#REF!</definedName>
    <definedName name="____________________________DAT7">'[3]IRSA HIST'!#REF!</definedName>
    <definedName name="____________________________DAT8">#REF!</definedName>
    <definedName name="____________________________DAT9">'[3]IRSA HIST'!#REF!</definedName>
    <definedName name="___________________________DAT1">#REF!</definedName>
    <definedName name="___________________________DAT10">'[3]IRSA HIST'!#REF!</definedName>
    <definedName name="___________________________DAT11">#REF!</definedName>
    <definedName name="___________________________DAT12">'[3]IRSA HIST'!#REF!</definedName>
    <definedName name="___________________________DAT13">'[3]IRSA HIST'!#REF!</definedName>
    <definedName name="___________________________DAT14">#REF!</definedName>
    <definedName name="___________________________DAT15">#REF!</definedName>
    <definedName name="___________________________DAT16">'[4]2.1 - Mayor Otros Créditos'!#REF!</definedName>
    <definedName name="___________________________DAT17">[5]Condonación!#REF!</definedName>
    <definedName name="___________________________DAT18">#REF!</definedName>
    <definedName name="___________________________DAT19">'[6]Gs a recuperar APSA'!#REF!</definedName>
    <definedName name="___________________________DAT2">#REF!</definedName>
    <definedName name="___________________________DAT20">'[6]Gs a recuperar APSA'!#REF!</definedName>
    <definedName name="___________________________DAT21">[5]Condonación!#REF!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'[3]IRSA HIST'!#REF!</definedName>
    <definedName name="___________________________DAT8">#REF!</definedName>
    <definedName name="___________________________DAT9">'[3]IRSA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'[9]Bs.Uso Trim.'!$Z$10</definedName>
    <definedName name="________________________MAR95">'[9]Bs.Uso Trim.'!$Z$7</definedName>
    <definedName name="_______________________ABR95">'[9]Bs.Uso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'[9]Bs.Uso Trim.'!$Z$5</definedName>
    <definedName name="_______________________FEB95">'[9]Bs.Uso Trim.'!$Z$6</definedName>
    <definedName name="_______________________JUN95">'[9]Bs.Uso Trim.'!$Z$10</definedName>
    <definedName name="_______________________MAR95">'[9]Bs.Uso Trim.'!$Z$7</definedName>
    <definedName name="_______________________MAY95">'[9]Bs.Uso Trim.'!$Z$9</definedName>
    <definedName name="______________________ABR95">'[9]Bs.Uso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'[9]Bs.Uso Trim.'!$Z$5</definedName>
    <definedName name="______________________FEB95">'[9]Bs.Uso Trim.'!$Z$6</definedName>
    <definedName name="______________________JUN95">'[9]Bs.Uso Trim.'!$Z$10</definedName>
    <definedName name="______________________MAR95">'[9]Bs.Uso Trim.'!$Z$7</definedName>
    <definedName name="______________________MAY95">'[9]Bs.Uso Trim.'!$Z$9</definedName>
    <definedName name="_____________________ABR95">'[9]Bs.Uso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'[9]Bs.Uso Trim.'!$Z$5</definedName>
    <definedName name="_____________________FEB95">'[9]Bs.Uso Trim.'!$Z$6</definedName>
    <definedName name="_____________________JUN95">'[9]Bs.Uso Trim.'!$Z$10</definedName>
    <definedName name="_____________________MAR95">'[9]Bs.Uso Trim.'!$Z$7</definedName>
    <definedName name="_____________________MAY95">'[9]Bs.Uso Trim.'!$Z$9</definedName>
    <definedName name="____________________ABR95">'[9]Bs.Uso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'[9]Bs.Uso Trim.'!$Z$5</definedName>
    <definedName name="____________________FEB95">'[9]Bs.Uso Trim.'!$Z$6</definedName>
    <definedName name="____________________JUN95">'[9]Bs.Uso Trim.'!$Z$10</definedName>
    <definedName name="____________________MAR95">'[9]Bs.Uso Trim.'!$Z$7</definedName>
    <definedName name="____________________MAY95">'[9]Bs.Uso Trim.'!$Z$9</definedName>
    <definedName name="___________________ABR95">'[9]Bs.Uso Trim.'!$Z$8</definedName>
    <definedName name="___________________DAT1">'[3]IRSA HIST'!#REF!</definedName>
    <definedName name="___________________DAT10">'[3]IRSA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'[3]IRSA HIST'!#REF!</definedName>
    <definedName name="___________________DAT7">'[3]IRSA HIST'!#REF!</definedName>
    <definedName name="___________________DAT8">#REF!</definedName>
    <definedName name="___________________DAT9">'[3]IRSA HIST'!#REF!</definedName>
    <definedName name="___________________dic94">#REF!</definedName>
    <definedName name="___________________ENE95">'[9]Bs.Uso Trim.'!$Z$5</definedName>
    <definedName name="___________________FEB95">'[9]Bs.Uso Trim.'!$Z$6</definedName>
    <definedName name="___________________JUN95">'[9]Bs.Uso Trim.'!$Z$10</definedName>
    <definedName name="___________________MAR95">'[9]Bs.Uso Trim.'!$Z$7</definedName>
    <definedName name="___________________MAY95">'[9]Bs.Uso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'[9]Bs.Uso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[5]Condonación!#REF!</definedName>
    <definedName name="__________________DAT18">#REF!</definedName>
    <definedName name="__________________DAT19">'[10]Gs a recuperar APSA'!#REF!</definedName>
    <definedName name="__________________DAT2">#REF!</definedName>
    <definedName name="__________________DAT20">'[10]Gs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'[9]Bs.Uso Trim.'!$Z$5</definedName>
    <definedName name="__________________FEB95">'[9]Bs.Uso Trim.'!$Z$6</definedName>
    <definedName name="__________________JUN95">'[9]Bs.Uso Trim.'!$Z$10</definedName>
    <definedName name="__________________MAR95">'[9]Bs.Uso Trim.'!$Z$7</definedName>
    <definedName name="__________________MAY95">'[9]Bs.Uso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'[9]Bs.Uso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'[9]Bs.Uso Trim.'!$Z$5</definedName>
    <definedName name="_________________FEB95">'[9]Bs.Uso Trim.'!$Z$6</definedName>
    <definedName name="_________________jun93">#REF!</definedName>
    <definedName name="_________________jun94">#REF!</definedName>
    <definedName name="_________________JUN95">'[9]Bs.Uso Trim.'!$Z$10</definedName>
    <definedName name="_________________mar94">#REF!</definedName>
    <definedName name="_________________MAR95">'[9]Bs.Uso Trim.'!$Z$7</definedName>
    <definedName name="_________________MAY95">'[9]Bs.Uso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'[9]Bs.Uso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'[9]Bs.Uso Trim.'!$Z$5</definedName>
    <definedName name="________________FEB95">'[9]Bs.Uso Trim.'!$Z$6</definedName>
    <definedName name="________________jun93">#REF!</definedName>
    <definedName name="________________jun94">#REF!</definedName>
    <definedName name="________________JUN95">'[9]Bs.Uso Trim.'!$Z$10</definedName>
    <definedName name="________________mar94">#REF!</definedName>
    <definedName name="________________MAR95">'[9]Bs.Uso Trim.'!$Z$7</definedName>
    <definedName name="________________MAY95">'[9]Bs.Uso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'[9]Bs.Uso Trim.'!$Z$8</definedName>
    <definedName name="_______________DAT1">#REF!</definedName>
    <definedName name="_______________DAT10">#REF!</definedName>
    <definedName name="_______________DAT11">#REF!</definedName>
    <definedName name="_______________DAT12">'[3]IRSA HIST'!#REF!</definedName>
    <definedName name="_______________DAT13">'[3]IRSA HIST'!#REF!</definedName>
    <definedName name="_______________DAT14">#REF!</definedName>
    <definedName name="_______________DAT15">#REF!</definedName>
    <definedName name="_______________DAT16">'[4]2.1 -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'[9]Bs.Uso Trim.'!$Z$5</definedName>
    <definedName name="_______________FEB95">'[9]Bs.Uso Trim.'!$Z$6</definedName>
    <definedName name="_______________jun93">#REF!</definedName>
    <definedName name="_______________jun94">#REF!</definedName>
    <definedName name="_______________JUN95">'[9]Bs.Uso Trim.'!$Z$10</definedName>
    <definedName name="_______________mar94">#REF!</definedName>
    <definedName name="_______________MAR95">'[9]Bs.Uso Trim.'!$Z$7</definedName>
    <definedName name="_______________MAY95">'[9]Bs.Uso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'[9]Bs.Uso Trim.'!$Z$8</definedName>
    <definedName name="______________DAT1">#REF!</definedName>
    <definedName name="______________DAT10">#REF!</definedName>
    <definedName name="______________DAT11">#REF!</definedName>
    <definedName name="______________DAT12">'[11]IRSA HIST'!#REF!</definedName>
    <definedName name="______________DAT13">'[11]IRSA HIST'!#REF!</definedName>
    <definedName name="______________DAT14">#REF!</definedName>
    <definedName name="______________DAT15">#REF!</definedName>
    <definedName name="______________DAT16">'[12]2.1 -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'[9]Bs.Uso Trim.'!$Z$5</definedName>
    <definedName name="______________FEB95">'[9]Bs.Uso Trim.'!$Z$6</definedName>
    <definedName name="______________jun93">#REF!</definedName>
    <definedName name="______________jun94">#REF!</definedName>
    <definedName name="______________JUN95">'[9]Bs.Uso Trim.'!$Z$10</definedName>
    <definedName name="______________mar94">#REF!</definedName>
    <definedName name="______________MAR95">'[9]Bs.Uso Trim.'!$Z$7</definedName>
    <definedName name="______________MAY95">'[9]Bs.Uso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'[9]Bs.Uso Trim.'!$Z$8</definedName>
    <definedName name="_____________DAT1">'[11]IRSA HIST'!#REF!</definedName>
    <definedName name="_____________DAT10">'[11]IRSA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'[11]IRSA HIST'!#REF!</definedName>
    <definedName name="_____________DAT7">'[11]IRSA HIST'!#REF!</definedName>
    <definedName name="_____________DAT8">#REF!</definedName>
    <definedName name="_____________DAT9">'[11]IRSA HIST'!#REF!</definedName>
    <definedName name="_____________dic93">#REF!</definedName>
    <definedName name="_____________dic94">#REF!</definedName>
    <definedName name="_____________ENE95">'[9]Bs.Uso Trim.'!$Z$5</definedName>
    <definedName name="_____________FEB95">'[9]Bs.Uso Trim.'!$Z$6</definedName>
    <definedName name="_____________jun93">#REF!</definedName>
    <definedName name="_____________jun94">#REF!</definedName>
    <definedName name="_____________JUN95">'[9]Bs.Uso Trim.'!$Z$10</definedName>
    <definedName name="_____________mar94">#REF!</definedName>
    <definedName name="_____________MAR95">'[9]Bs.Uso Trim.'!$Z$7</definedName>
    <definedName name="_____________MAY95">'[9]Bs.Uso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'[9]Bs.Uso Trim.'!$Z$8</definedName>
    <definedName name="____________DAT1">#REF!</definedName>
    <definedName name="____________DAT10">#REF!</definedName>
    <definedName name="____________DAT11">#REF!</definedName>
    <definedName name="____________DAT12">'[11]IRSA HIST'!#REF!</definedName>
    <definedName name="____________DAT13">'[11]IRSA HIST'!#REF!</definedName>
    <definedName name="____________DAT14">#REF!</definedName>
    <definedName name="____________DAT15">#REF!</definedName>
    <definedName name="____________DAT16">'[12]2.1 - Mayor Otros Créditos'!#REF!</definedName>
    <definedName name="____________DAT17">#REF!</definedName>
    <definedName name="____________DAT18">#REF!</definedName>
    <definedName name="____________DAT19">'[10]Gs a recuperar APSA'!#REF!</definedName>
    <definedName name="____________DAT2">#REF!</definedName>
    <definedName name="____________DAT20">'[10]Gs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'[9]Bs.Uso Trim.'!$Z$5</definedName>
    <definedName name="____________FEB95">'[9]Bs.Uso Trim.'!$Z$6</definedName>
    <definedName name="____________jun93">#REF!</definedName>
    <definedName name="____________jun94">#REF!</definedName>
    <definedName name="____________JUN95">'[9]Bs.Uso Trim.'!$Z$10</definedName>
    <definedName name="____________mar94">#REF!</definedName>
    <definedName name="____________MAR95">'[9]Bs.Uso Trim.'!$Z$7</definedName>
    <definedName name="____________MAY95">'[9]Bs.Uso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'[9]Bs.Uso Trim.'!$Z$8</definedName>
    <definedName name="___________DAT1">'[11]IRSA HIST'!#REF!</definedName>
    <definedName name="___________DAT10">'[11]IRSA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[13]Condonación!#REF!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[5]Condonación!#REF!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'[11]IRSA HIST'!#REF!</definedName>
    <definedName name="___________DAT7">'[11]IRSA HIST'!#REF!</definedName>
    <definedName name="___________DAT8">#REF!</definedName>
    <definedName name="___________DAT9">'[11]IRSA HIST'!#REF!</definedName>
    <definedName name="___________dic93">#REF!</definedName>
    <definedName name="___________dic94">#REF!</definedName>
    <definedName name="___________ENE95">'[9]Bs.Uso Trim.'!$Z$5</definedName>
    <definedName name="___________FEB95">'[9]Bs.Uso Trim.'!$Z$6</definedName>
    <definedName name="___________jun93">#REF!</definedName>
    <definedName name="___________jun94">#REF!</definedName>
    <definedName name="___________JUN95">'[9]Bs.Uso Trim.'!$Z$10</definedName>
    <definedName name="___________mar94">#REF!</definedName>
    <definedName name="___________MAR95">'[9]Bs.Uso Trim.'!$Z$7</definedName>
    <definedName name="___________MAY95">'[9]Bs.Uso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'[9]Bs.Uso Trim.'!$Z$8</definedName>
    <definedName name="__________DAT1">'[14]1211600001'!#REF!</definedName>
    <definedName name="__________DAT10">#REF!</definedName>
    <definedName name="__________DAT11">#REF!</definedName>
    <definedName name="__________DAT12">'[15]IRSA HIST'!#REF!</definedName>
    <definedName name="__________DAT13">'[15]IRSA HIST'!#REF!</definedName>
    <definedName name="__________DAT14">#REF!</definedName>
    <definedName name="__________DAT15">#REF!</definedName>
    <definedName name="__________DAT16">'[16]2.1 - Mayor Otros Créditos'!#REF!</definedName>
    <definedName name="__________DAT17">[13]Condonación!#REF!</definedName>
    <definedName name="__________DAT18">#REF!</definedName>
    <definedName name="__________DAT19">'[10]Gs a recuperar APSA'!#REF!</definedName>
    <definedName name="__________DAT2">'[17]Cruce-Aging'!#REF!</definedName>
    <definedName name="__________DAT20">'[10]Gs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'[17]Cruce-Aging'!#REF!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'[17]Cruce-Aging'!#REF!</definedName>
    <definedName name="__________DAT5">'[17]Cruce-Aging'!#REF!</definedName>
    <definedName name="__________DAT6">'[17]Cruce-Aging'!#REF!</definedName>
    <definedName name="__________DAT7">'[17]Cruce-Aging'!#REF!</definedName>
    <definedName name="__________DAT8">'[17]Cruce-Aging'!#REF!</definedName>
    <definedName name="__________dat88">[18]Hoja1!$A$2:$A$16870</definedName>
    <definedName name="__________DAT9">#REF!</definedName>
    <definedName name="__________dic93">#REF!</definedName>
    <definedName name="__________dic94">#REF!</definedName>
    <definedName name="__________ENE95">'[9]Bs.Uso Trim.'!$Z$5</definedName>
    <definedName name="__________FEB95">'[9]Bs.Uso Trim.'!$Z$6</definedName>
    <definedName name="__________jun93">#REF!</definedName>
    <definedName name="__________jun94">#REF!</definedName>
    <definedName name="__________JUN95">'[9]Bs.Uso Trim.'!$Z$10</definedName>
    <definedName name="__________mar94">#REF!</definedName>
    <definedName name="__________MAR95">'[9]Bs.Uso Trim.'!$Z$7</definedName>
    <definedName name="__________MAY95">'[9]Bs.Uso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'[9]Bs.Uso Trim.'!$Z$8</definedName>
    <definedName name="_________DAT1">'[14]1211600001'!#REF!</definedName>
    <definedName name="_________DAT10">'[17]Cruce-Aging'!#REF!</definedName>
    <definedName name="_________DAT11">'[17]Cruce-Aging'!#REF!</definedName>
    <definedName name="_________DAT12">'[17]Cruce-Aging'!#REF!</definedName>
    <definedName name="_________DAT13">'[17]Cruce-Aging'!#REF!</definedName>
    <definedName name="_________DAT14">'[17]Cruce-Aging'!#REF!</definedName>
    <definedName name="_________DAT15">'[17]Cruce-Aging'!#REF!</definedName>
    <definedName name="_________DAT16">'[17]Cruce-Aging'!#REF!</definedName>
    <definedName name="_________DAT17">'[17]Cruce-Aging'!#REF!</definedName>
    <definedName name="_________DAT18">'[17]Cruce-Aging'!#REF!</definedName>
    <definedName name="_________DAT19">'[19]diferencia cbio prest'!#REF!</definedName>
    <definedName name="_________DAT2">'[17]Cruce-Aging'!#REF!</definedName>
    <definedName name="_________DAT20">'[19]diferencia cbio prest'!#REF!</definedName>
    <definedName name="_________DAT21">[13]Condonación!#REF!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'[17]Cruce-Aging'!#REF!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'[17]Cruce-Aging'!#REF!</definedName>
    <definedName name="_________DAT5">'[17]Cruce-Aging'!#REF!</definedName>
    <definedName name="_________DAT6">'[17]Cruce-Aging'!#REF!</definedName>
    <definedName name="_________DAT7">'[17]Cruce-Aging'!#REF!</definedName>
    <definedName name="_________DAT8">'[17]Cruce-Aging'!#REF!</definedName>
    <definedName name="_________DAT87">[20]Hoja1!#REF!</definedName>
    <definedName name="_________DAT88">[20]Hoja1!#REF!</definedName>
    <definedName name="_________DAT9">'[17]Cruce-Aging'!#REF!</definedName>
    <definedName name="_________dic93">#REF!</definedName>
    <definedName name="_________dic94">#REF!</definedName>
    <definedName name="_________ENE95">'[9]Bs.Uso Trim.'!$Z$5</definedName>
    <definedName name="_________FEB95">'[9]Bs.Uso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'[9]Bs.Uso Trim.'!$Z$9</definedName>
    <definedName name="_________RIV2">'[21]Sarmiento 517'!#REF!</definedName>
    <definedName name="_________RIV3">'[21]Sarmiento 517'!#REF!</definedName>
    <definedName name="_________sag3">#REF!</definedName>
    <definedName name="_________SAR10">'[21]Reconquista 823'!#REF!</definedName>
    <definedName name="_________SAR5">'[21]Reconquista 823'!#REF!</definedName>
    <definedName name="_________SAR80">'[21]Reconquista 823'!#REF!</definedName>
    <definedName name="_________set94">#REF!</definedName>
    <definedName name="_________set95">#REF!</definedName>
    <definedName name="________ABR95">'[9]Bs.Uso Trim.'!$Z$8</definedName>
    <definedName name="________DAT1">'[14]1211600001'!#REF!</definedName>
    <definedName name="________DAT10">'[17]Cruce-Aging'!#REF!</definedName>
    <definedName name="________DAT11">'[17]Cruce-Aging'!#REF!</definedName>
    <definedName name="________DAT12">'[17]Cruce-Aging'!#REF!</definedName>
    <definedName name="________DAT13">'[17]Cruce-Aging'!#REF!</definedName>
    <definedName name="________DAT14">'[17]Cruce-Aging'!#REF!</definedName>
    <definedName name="________DAT15">'[17]Cruce-Aging'!#REF!</definedName>
    <definedName name="________DAT16">'[17]Cruce-Aging'!#REF!</definedName>
    <definedName name="________DAT17">'[17]Cruce-Aging'!#REF!</definedName>
    <definedName name="________DAT18">'[17]Cruce-Aging'!#REF!</definedName>
    <definedName name="________DAT19">'[19]diferencia cbio prest'!#REF!</definedName>
    <definedName name="________DAT2">'[17]Cruce-Aging'!#REF!</definedName>
    <definedName name="________DAT20">'[19]diferencia cbio prest'!#REF!</definedName>
    <definedName name="________DAT21">[13]Condonación!#REF!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'[17]Cruce-Aging'!#REF!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'[17]Cruce-Aging'!#REF!</definedName>
    <definedName name="________DAT5">'[17]Cruce-Aging'!#REF!</definedName>
    <definedName name="________DAT6">'[17]Cruce-Aging'!#REF!</definedName>
    <definedName name="________DAT7">'[17]Cruce-Aging'!#REF!</definedName>
    <definedName name="________DAT8">'[17]Cruce-Aging'!#REF!</definedName>
    <definedName name="________DAT87">[20]Hoja1!#REF!</definedName>
    <definedName name="________DAT88">[20]Hoja1!#REF!</definedName>
    <definedName name="________DAT9">'[17]Cruce-Aging'!#REF!</definedName>
    <definedName name="________dic93">#REF!</definedName>
    <definedName name="________dic94">#REF!</definedName>
    <definedName name="________ENE95">'[9]Bs.Uso Trim.'!$Z$5</definedName>
    <definedName name="________FEB95">'[9]Bs.Uso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'[9]Bs.Uso Trim.'!$Z$9</definedName>
    <definedName name="________res12">'[22]Datos del Balance'!$B$8</definedName>
    <definedName name="________RIV2">'[21]Sarmiento 517'!#REF!</definedName>
    <definedName name="________RIV3">'[21]Sarmiento 517'!#REF!</definedName>
    <definedName name="________sag3">#REF!</definedName>
    <definedName name="________SAR10">'[21]Reconquista 823'!#REF!</definedName>
    <definedName name="________SAR5">'[21]Reconquista 823'!#REF!</definedName>
    <definedName name="________SAR80">'[21]Reconquista 823'!#REF!</definedName>
    <definedName name="________set94">#REF!</definedName>
    <definedName name="________set95">#REF!</definedName>
    <definedName name="_______ABR95">'[9]Bs.Uso Trim.'!$Z$8</definedName>
    <definedName name="_______DAT1">'[14]1211600001'!#REF!</definedName>
    <definedName name="_______DAT10">'[17]Cruce-Aging'!#REF!</definedName>
    <definedName name="_______DAT11">'[17]Cruce-Aging'!#REF!</definedName>
    <definedName name="_______DAT12">'[17]Cruce-Aging'!#REF!</definedName>
    <definedName name="_______DAT13">'[17]Cruce-Aging'!#REF!</definedName>
    <definedName name="_______DAT14">'[17]Cruce-Aging'!#REF!</definedName>
    <definedName name="_______DAT15">'[17]Cruce-Aging'!#REF!</definedName>
    <definedName name="_______DAT16">'[17]Cruce-Aging'!#REF!</definedName>
    <definedName name="_______DAT17">'[17]Cruce-Aging'!#REF!</definedName>
    <definedName name="_______DAT18">'[17]Cruce-Aging'!#REF!</definedName>
    <definedName name="_______DAT19">'[19]diferencia cbio prest'!#REF!</definedName>
    <definedName name="_______DAT2">'[17]Cruce-Aging'!#REF!</definedName>
    <definedName name="_______DAT20">'[19]diferencia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'[17]Cruce-Aging'!#REF!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'[17]Cruce-Aging'!#REF!</definedName>
    <definedName name="_______DAT5">'[17]Cruce-Aging'!#REF!</definedName>
    <definedName name="_______DAT6">'[17]Cruce-Aging'!#REF!</definedName>
    <definedName name="_______DAT7">'[17]Cruce-Aging'!#REF!</definedName>
    <definedName name="_______DAT8">'[17]Cruce-Aging'!#REF!</definedName>
    <definedName name="_______DAT87">[23]Hoja1!#REF!</definedName>
    <definedName name="_______DAT88">[23]Hoja1!#REF!</definedName>
    <definedName name="_______DAT9">'[17]Cruce-Aging'!#REF!</definedName>
    <definedName name="_______dic20">#REF!</definedName>
    <definedName name="_______dic93">#REF!</definedName>
    <definedName name="_______dic94">#REF!</definedName>
    <definedName name="_______ENE95">'[9]Bs.Uso Trim.'!$Z$5</definedName>
    <definedName name="_______FEB95">'[9]Bs.Uso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'[9]Bs.Uso Trim.'!$Z$9</definedName>
    <definedName name="_______res12">'[24]Datos del Balance'!$B$8</definedName>
    <definedName name="_______RIV2">'[21]Sarmiento 517'!#REF!</definedName>
    <definedName name="_______RIV3">'[21]Sarmiento 517'!#REF!</definedName>
    <definedName name="_______sag3">#REF!</definedName>
    <definedName name="_______SAR10">'[21]Reconquista 823'!#REF!</definedName>
    <definedName name="_______SAR5">'[21]Reconquista 823'!#REF!</definedName>
    <definedName name="_______SAR80">'[21]Reconquista 823'!#REF!</definedName>
    <definedName name="_______set94">#REF!</definedName>
    <definedName name="_______set95">#REF!</definedName>
    <definedName name="______ABR95">'[9]Bs.Uso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[20]Hoja1!#REF!</definedName>
    <definedName name="______DAT88">[20]Hoja1!#REF!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'[9]Bs.Uso Trim.'!$Z$5</definedName>
    <definedName name="______FEB95">'[9]Bs.Uso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'[9]Bs.Uso Trim.'!$Z$9</definedName>
    <definedName name="______res12">'[24]Datos del Balance'!$B$8</definedName>
    <definedName name="______RIV2">'[21]Sarmiento 517'!#REF!</definedName>
    <definedName name="______RIV3">'[21]Sarmiento 517'!#REF!</definedName>
    <definedName name="______sag3">#REF!</definedName>
    <definedName name="______SAR10">'[21]Reconquista 823'!#REF!</definedName>
    <definedName name="______SAR5">'[21]Reconquista 823'!#REF!</definedName>
    <definedName name="______SAR80">'[21]Reconquista 823'!#REF!</definedName>
    <definedName name="______set94">#REF!</definedName>
    <definedName name="______set95">#REF!</definedName>
    <definedName name="_____ABR95">'[9]Bs.Uso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[20]Hoja1!#REF!</definedName>
    <definedName name="_____DAT88">[20]Hoja1!#REF!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'[9]Bs.Uso Trim.'!$Z$5</definedName>
    <definedName name="_____FEB95">'[9]Bs.Uso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'[9]Bs.Uso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[25]BDP!#REF!</definedName>
    <definedName name="_____PAG5">#REF!</definedName>
    <definedName name="_____PAG6">#REF!</definedName>
    <definedName name="_____PAG7">[25]BDP!#REF!</definedName>
    <definedName name="_____PAG8">#REF!</definedName>
    <definedName name="_____PAG9">#REF!</definedName>
    <definedName name="_____res12">'[24]Datos del Balance'!$B$8</definedName>
    <definedName name="_____RIV2">'[21]Sarmiento 517'!#REF!</definedName>
    <definedName name="_____RIV3">'[21]Sarmiento 517'!#REF!</definedName>
    <definedName name="_____sag3">#REF!</definedName>
    <definedName name="_____SAR10">'[21]Reconquista 823'!#REF!</definedName>
    <definedName name="_____SAR5">'[21]Reconquista 823'!#REF!</definedName>
    <definedName name="_____SAR80">'[21]Reconquista 823'!#REF!</definedName>
    <definedName name="_____set94">#REF!</definedName>
    <definedName name="_____set95">#REF!</definedName>
    <definedName name="____ABR95">'[9]Bs.Uso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[20]Hoja1!#REF!</definedName>
    <definedName name="____DAT88">[20]Hoja1!#REF!</definedName>
    <definedName name="____DAT9">#REF!</definedName>
    <definedName name="____dic20">#REF!</definedName>
    <definedName name="____dic93">#REF!</definedName>
    <definedName name="____dic94">#REF!</definedName>
    <definedName name="____ENE95">'[9]Bs.Uso Trim.'!$Z$5</definedName>
    <definedName name="____FEB95">'[9]Bs.Uso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'[9]Bs.Uso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[25]BDP!#REF!</definedName>
    <definedName name="____PAG5">#REF!</definedName>
    <definedName name="____PAG6">#REF!</definedName>
    <definedName name="____PAG7">[25]BDP!#REF!</definedName>
    <definedName name="____PAG8">#REF!</definedName>
    <definedName name="____PAG9">#REF!</definedName>
    <definedName name="____res12">'[24]Datos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'[9]Bs.Uso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[20]Hoja1!#REF!</definedName>
    <definedName name="___DAT88">[20]Hoja1!#REF!</definedName>
    <definedName name="___DAT9">#REF!</definedName>
    <definedName name="___dic20">#REF!</definedName>
    <definedName name="___dic93">#REF!</definedName>
    <definedName name="___dic94">#REF!</definedName>
    <definedName name="___ENE95">'[9]Bs.Uso Trim.'!$Z$5</definedName>
    <definedName name="___FEB95">'[9]Bs.Uso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'[9]Bs.Uso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[25]BDP!#REF!</definedName>
    <definedName name="___PAG5">#REF!</definedName>
    <definedName name="___PAG6">#REF!</definedName>
    <definedName name="___PAG7">[25]BDP!#REF!</definedName>
    <definedName name="___PAG8">#REF!</definedName>
    <definedName name="___PAG9">#REF!</definedName>
    <definedName name="___res12">'[24]Datos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[26]PS!#REF!</definedName>
    <definedName name="__123Graph_C" hidden="1">[27]PREVCINE!$D$11:$D$59</definedName>
    <definedName name="__123Graph_D" hidden="1">'[28]1998'!#REF!</definedName>
    <definedName name="__123Graph_F" hidden="1">[29]Resultado!#REF!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'[9]Bs.Uso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[20]Hoja1!#REF!</definedName>
    <definedName name="__DAT88">[20]Hoja1!#REF!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'[9]Bs.Uso Trim.'!$Z$5</definedName>
    <definedName name="__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'[9]Bs.Uso Trim.'!$Z$6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'[9]Bs.Uso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[25]BDP!#REF!</definedName>
    <definedName name="__PAG5">#REF!</definedName>
    <definedName name="__PAG6">#REF!</definedName>
    <definedName name="__PAG7">[25]BDP!#REF!</definedName>
    <definedName name="__PAG8">#REF!</definedName>
    <definedName name="__PAG9">#REF!</definedName>
    <definedName name="__res12">'[24]Datos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'[30]Cross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'[30]Cross Bdr'!$C$71:$AL$71</definedName>
    <definedName name="_3__123Graph_BCHART_1" hidden="1">'[30]Cross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'[30]Cross Bdr'!$C$71:$AL$71</definedName>
    <definedName name="_4__123Graph_BCHART_1" hidden="1">'[30]Cross Bdr'!$C$73:$AL$73</definedName>
    <definedName name="_4__123Graph_CCHART_1" hidden="1">'[30]Cross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'[30]Cross Bdr'!$C$73:$AL$73</definedName>
    <definedName name="_5__123Graph_CCHART_1" hidden="1">'[30]Cross Bdr'!$C$72:$AL$72</definedName>
    <definedName name="_5__123Graph_XCHART_1" hidden="1">'[30]Cross Bdr'!$C$68:$AL$68</definedName>
    <definedName name="_6___________________ANEX_H">#REF!</definedName>
    <definedName name="_6__123Graph_CCHART_1" hidden="1">'[30]Cross Bdr'!$C$72:$AL$72</definedName>
    <definedName name="_6__123Graph_XCHART_1" hidden="1">'[30]Cross Bdr'!$C$68:$AL$68</definedName>
    <definedName name="_6ANEX_H">#REF!</definedName>
    <definedName name="_7__________________ANEX_A">#REF!</definedName>
    <definedName name="_7__123Graph_XCHART_1" hidden="1">'[30]Cross Bdr'!$C$68:$AL$68</definedName>
    <definedName name="_7_0_F" hidden="1">'[31]Inc. St'!#REF!</definedName>
    <definedName name="_8__________________ANEX_H">#REF!</definedName>
    <definedName name="_8_0_F" hidden="1">'[31]Inc. St'!#REF!</definedName>
    <definedName name="_8ANEX_H">#REF!</definedName>
    <definedName name="_8F" hidden="1">'[31]Inc. St'!#REF!</definedName>
    <definedName name="_9_________________ANEX_A">#REF!</definedName>
    <definedName name="_9_0_F" hidden="1">'[31]Inc. St'!#REF!</definedName>
    <definedName name="_ABR95">'[9]Bs.Uso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'[32]IRSA HIST'!#REF!</definedName>
    <definedName name="_DAT1">#REF!</definedName>
    <definedName name="_DAT10">#REF!</definedName>
    <definedName name="_dat100">[18]Hoja1!$J$2:$J$16870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[33]Hoja1!$B$2:$B$27705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[23]Hoja1!#REF!</definedName>
    <definedName name="_DAT88">[23]Hoja1!#REF!</definedName>
    <definedName name="_DAT89">#REF!</definedName>
    <definedName name="_DAT9">#REF!</definedName>
    <definedName name="_DAT90">#REF!</definedName>
    <definedName name="_DAT91">#REF!</definedName>
    <definedName name="_dat99">[33]Hoja1!$A$2:$A$27705</definedName>
    <definedName name="_dic20">#REF!</definedName>
    <definedName name="_dic93">#REF!</definedName>
    <definedName name="_dic94">#REF!</definedName>
    <definedName name="_DLX2.USE">#REF!</definedName>
    <definedName name="_ENE95">'[9]Bs.Uso Trim.'!$Z$5</definedName>
    <definedName name="_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'[9]Bs.Uso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Hlk87534665" localSheetId="1">BS!#REF!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'[9]Bs.Uso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[25]BDP!#REF!</definedName>
    <definedName name="_PAG5">#REF!</definedName>
    <definedName name="_PAG6">#REF!</definedName>
    <definedName name="_PAG7">[25]BDP!#REF!</definedName>
    <definedName name="_pag77">[25]BDP!#REF!</definedName>
    <definedName name="_PAG8">#REF!</definedName>
    <definedName name="_PAG9">#REF!</definedName>
    <definedName name="_Parse_In" hidden="1">[34]AP!#REF!</definedName>
    <definedName name="_Parse_Out" hidden="1">[34]AP!#REF!</definedName>
    <definedName name="_PLZ99">#REF!</definedName>
    <definedName name="_Provisiones">#REF!</definedName>
    <definedName name="_R">#REF!</definedName>
    <definedName name="_REF2">[35]BASE!$F$3:OFFSET([35]BASE!$I$3,[35]BASE!$I$1-3,0)</definedName>
    <definedName name="_Regression_Int" hidden="1">1</definedName>
    <definedName name="_res12">'[24]Datos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'[36]#¡REF'!$A$1:$N$128</definedName>
    <definedName name="_SEG97">'[36]#¡REF'!$A$1:$N$86</definedName>
    <definedName name="_set94">#REF!</definedName>
    <definedName name="_set95">#REF!</definedName>
    <definedName name="_SGD99">#REF!</definedName>
    <definedName name="_Sort" hidden="1">#REF!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 hidden="1">#REF!</definedName>
    <definedName name="A.R.T.">#REF!</definedName>
    <definedName name="A_impresión_IM">'[1]Anexo C'!$A$1:$L$79</definedName>
    <definedName name="aa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localSheetId="0" hidden="1">{"4th. Dist CF",#N/A,FALSE,"Hungary - 4th dist.";"4th dist inputs",#N/A,FALSE,"Hungary - 4th dist."}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localSheetId="0" hidden="1">{"Estado de Cobranzas pag 1",#N/A,FALSE,"RESUMEN";"Estado de Cobranzas pag 2",#N/A,FALSE,"RESUMEN";"Estado de Cobranzas pag 3",#N/A,FALSE,"RESUMEN"}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[35]BASE!$K$3:OFFSET([35]BASE!$N$3,[35]BASE!$N$1-3,0)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'[36]#¡REF'!$C$38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localSheetId="0" hidden="1">{"'TG'!$A$1:$L$37"}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localSheetId="0" hidden="1">{"'TG'!$A$1:$L$37"}</definedName>
    <definedName name="ASS" hidden="1">{"'TG'!$A$1:$L$37"}</definedName>
    <definedName name="ASS_1" localSheetId="0" hidden="1">{"'TG'!$A$1:$L$37"}</definedName>
    <definedName name="ASS_1" hidden="1">{"'TG'!$A$1:$L$37"}</definedName>
    <definedName name="ATR">#REF!</definedName>
    <definedName name="ATRASOS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localSheetId="0" hidden="1">{"Estado de Cobranzas pag 1",#N/A,FALSE,"RESUMEN";"Estado de Cobranzas pag 2",#N/A,FALSE,"RESUMEN";"Estado de Cobranzas pag 3",#N/A,FALSE,"RESUMEN"}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'[1]Nota 8'!$F$101</definedName>
    <definedName name="BCI">#REF!</definedName>
    <definedName name="BCII">#REF!</definedName>
    <definedName name="BCNC">'[1]Nota 8'!$F$104</definedName>
    <definedName name="BDU">'[1]Bce Patrim'!$C$20</definedName>
    <definedName name="BDUU">'[55]Bce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'[56]bean future'!#REF!</definedName>
    <definedName name="BLPH2" hidden="1">#REF!</definedName>
    <definedName name="BLPH20" hidden="1">'[56]bean future'!#REF!</definedName>
    <definedName name="BLPH21" hidden="1">'[56]bean future'!#REF!</definedName>
    <definedName name="BLPH22" hidden="1">'[56]bean future'!#REF!</definedName>
    <definedName name="BLPH23" hidden="1">'[56]bean future'!#REF!</definedName>
    <definedName name="BLPH24" hidden="1">'[56]bean future'!#REF!</definedName>
    <definedName name="BLPH25" hidden="1">'[56]bean future'!#REF!</definedName>
    <definedName name="BLPH26" hidden="1">'[56]bean future'!#REF!</definedName>
    <definedName name="BLPH27" hidden="1">'[56]bean future'!#REF!</definedName>
    <definedName name="BLPH28" hidden="1">'[56]bean future'!#REF!</definedName>
    <definedName name="BLPH29" hidden="1">'[56]bean future'!#REF!</definedName>
    <definedName name="BLPH3" hidden="1">#REF!</definedName>
    <definedName name="BLPH30" hidden="1">'[56]bean future'!#REF!</definedName>
    <definedName name="BLPH31" hidden="1">'[56]bean future'!#REF!</definedName>
    <definedName name="BLPH32" hidden="1">'[56]bean future'!#REF!</definedName>
    <definedName name="BLPH33" hidden="1">'[56]bean future'!#REF!</definedName>
    <definedName name="BLPH34" hidden="1">[57]formula!$A$4</definedName>
    <definedName name="BLPH35" hidden="1">'[58]wheat future'!$A$3</definedName>
    <definedName name="BLPH36" hidden="1">'[59]corn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'[60]Anticipos pend al 31-12-08'!#REF!</definedName>
    <definedName name="BUSO">#REF!</definedName>
    <definedName name="busos">#REF!</definedName>
    <definedName name="buysell">#REF!</definedName>
    <definedName name="by">#REF!</definedName>
    <definedName name="C_CONT.">'[1]Anexo C'!#REF!</definedName>
    <definedName name="CA">#REF!</definedName>
    <definedName name="CAAN1">#REF!</definedName>
    <definedName name="CAAN2">#REF!</definedName>
    <definedName name="Cabezas">#REF!</definedName>
    <definedName name="CACOAD">[61]FAZENDAS!$C$2:$C$18</definedName>
    <definedName name="CACOAR">[61]FAZENDAS!$L$2:$L$18</definedName>
    <definedName name="CACOD">[61]FAZENDAS!$A$2:$A$18</definedName>
    <definedName name="CACODPRO">[61]FAZENDAS!$D$2:$D$18</definedName>
    <definedName name="CAD">#REF!</definedName>
    <definedName name="CADES">[61]FAZENDAS!$B$2:$B$18</definedName>
    <definedName name="CAHASTOT">[61]FAZENDAS!$I$6:$I$18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'[62]canonh-marzo'!$A$22:$M$47</definedName>
    <definedName name="canonene">'[62]canonh-marzo'!$A$49:$M$66</definedName>
    <definedName name="canonfeb">'[62]canonh-marzo'!$A$67:$M$80</definedName>
    <definedName name="canonmar">'[62]canonh-marzo'!$A$81:$M$91</definedName>
    <definedName name="CAPATRI">#REF!</definedName>
    <definedName name="CAPEX2">'[63]I.5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'[64]Summary Budget'!#REF!</definedName>
    <definedName name="CAT">#REF!</definedName>
    <definedName name="CATICA">[61]FAZENDAS!$G$2:$G$18</definedName>
    <definedName name="CAUTA">[61]FAZENDAS!$J$2:$J$18</definedName>
    <definedName name="CAZONAG">[61]FAZENDAS!$E$2:$E$18</definedName>
    <definedName name="CBWorkbookPriority" hidden="1">-2098916030</definedName>
    <definedName name="cc" localSheetId="0" hidden="1">{"Estado de Cobranzas pag 1",#N/A,FALSE,"RESUMEN";"Estado de Cobranzas pag 2",#N/A,FALSE,"RESUMEN";"Estado de Cobranzas pag 3",#N/A,FALSE,"RESUMEN"}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[65]HASA!#REF!</definedName>
    <definedName name="cdsqwew">#REF!</definedName>
    <definedName name="Ceco_Div">[66]Param!$C$2:$C$106</definedName>
    <definedName name="Centros_costos">[67]Param!$D$2:$D$80</definedName>
    <definedName name="Centros_costos___0">#REF!</definedName>
    <definedName name="CER">[68]Sheet3!$A$1:$B$65536</definedName>
    <definedName name="CFC">'[1]Nota 8'!$F$165</definedName>
    <definedName name="cfccfcfc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[66]Param!#REF!</definedName>
    <definedName name="cli">'[69]Por Cliente'!$A$1</definedName>
    <definedName name="CLIENT_NAME">[70]Básico!$D$3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[34]AP!$B$3:$AY$45,[34]AP!$B$56:$AY$95,[34]AP!$B$98:$AY$145,[34]AP!$B$148:$AY$175</definedName>
    <definedName name="companies">[71]Tables!$F$4:$F$56</definedName>
    <definedName name="Company">[72]Controls!$C$6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localSheetId="0" hidden="1">{"'Sheet1'!$A$1:$H$145"}</definedName>
    <definedName name="compra" hidden="1">{"'Sheet1'!$A$1:$H$145"}</definedName>
    <definedName name="COMPRAS">#REF!</definedName>
    <definedName name="COMPRASMES">'[73]compra de cartera'!$C$48:$D$51</definedName>
    <definedName name="COMPRATOT">'[73]compra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localSheetId="0" hidden="1">{"'Sheet1'!$A$1:$H$145"}</definedName>
    <definedName name="controle" hidden="1">{"'Sheet1'!$A$1:$H$145"}</definedName>
    <definedName name="controle_arrendamento" localSheetId="0" hidden="1">{"'Sheet1'!$A$1:$H$145"}</definedName>
    <definedName name="controle_arrendamento" hidden="1">{"'Sheet1'!$A$1:$H$145"}</definedName>
    <definedName name="controle_sugarcane_grains" localSheetId="0" hidden="1">{"'Sheet1'!$A$1:$H$145"}</definedName>
    <definedName name="controle_sugarcane_grains" hidden="1">{"'Sheet1'!$A$1:$H$145"}</definedName>
    <definedName name="copia">'[74]Datos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[75]Hoja1!$I$2:$I$24</definedName>
    <definedName name="COSTTM">'[43]MONTANTE 1'!#REF!</definedName>
    <definedName name="COTERET">#REF!</definedName>
    <definedName name="CPC">'[1]Nota 8'!$F$52</definedName>
    <definedName name="CPP">'[1]Nota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[76]Parámetros!$C$22</definedName>
    <definedName name="CRPCresud">[76]Parámetros!$E$22</definedName>
    <definedName name="CRPIrsa">[76]Parámetros!$D$22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[77]NOTAS!#REF!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[67]Param!$A$2:$A$2835</definedName>
    <definedName name="Cuentas___0">#REF!</definedName>
    <definedName name="CUG_Agua">#REF!</definedName>
    <definedName name="Cultura">#REF!</definedName>
    <definedName name="Culturas">[78]Listas!$B$6:$B$32</definedName>
    <definedName name="CUO">#REF!</definedName>
    <definedName name="Cuota_Fija">#REF!</definedName>
    <definedName name="Cuota_Telefono">#REF!</definedName>
    <definedName name="cupon_cs">[65]HASA!#REF!</definedName>
    <definedName name="cupon_hasa">[65]HASA!#REF!</definedName>
    <definedName name="custos">[78]Listas!$H$6:$H$26</definedName>
    <definedName name="cxcxc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'[1]Nota 8'!$F$20</definedName>
    <definedName name="D">[79]AP!#REF!</definedName>
    <definedName name="dad">[80]ingresos!#REF!</definedName>
    <definedName name="dafklñj">[81]HASA!#REF!</definedName>
    <definedName name="DAILEYC">#REF!</definedName>
    <definedName name="DAT">[82]otr_rio!#REF!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[83]Data!$B$10:$P$120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[84]Base!#REF!</definedName>
    <definedName name="DATA25">[84]Base!#REF!</definedName>
    <definedName name="DATA26">[84]Base!#REF!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[85]Base!#REF!</definedName>
    <definedName name="DATA56">[85]Base!#REF!</definedName>
    <definedName name="DATA6">#REF!</definedName>
    <definedName name="DATA7">#REF!</definedName>
    <definedName name="DATA8">#REF!</definedName>
    <definedName name="DATA9">#REF!</definedName>
    <definedName name="DatabaseI">[86]GABR!$A$1:$J$224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[72]Controls!$D$17</definedName>
    <definedName name="DATOS">'[43]MONTANTE 1'!#REF!</definedName>
    <definedName name="DatosExternos1_1">#REF!</definedName>
    <definedName name="DatosExternos5">#REF!</definedName>
    <definedName name="datosh">[87]BASE!$A$5:$HF$68</definedName>
    <definedName name="DATT">#REF!</definedName>
    <definedName name="dd">'[3]IRSA HIST'!#REF!</definedName>
    <definedName name="DD_Curr">[88]Currency!$C$3</definedName>
    <definedName name="ddd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'[89]Deuda Estructural'!#REF!</definedName>
    <definedName name="DE_APSA_ARS_sinONCC">#REF!</definedName>
    <definedName name="DE_APSA_ARSC">#REF!</definedName>
    <definedName name="DE_APSA_ARSsinONCC">#REF!</definedName>
    <definedName name="DE_APSA_USD">'[89]Deuda Estructural'!#REF!</definedName>
    <definedName name="DE_APSA_USD_sinONCC">#REF!</definedName>
    <definedName name="DE_APSA_USDC">#REF!</definedName>
    <definedName name="De_Arcos">'[90]Deuda CP'!$E$103</definedName>
    <definedName name="DE_Cresud_ARSC">#REF!</definedName>
    <definedName name="DE_Cresud_USDC">#REF!</definedName>
    <definedName name="DE_HASA_ARS">'[89]Deuda Estructural'!#REF!</definedName>
    <definedName name="DE_HASA_USD">'[89]Deuda Estructural'!#REF!</definedName>
    <definedName name="DE_IRSA_ARSC">#REF!</definedName>
    <definedName name="DE_IRSA_USDC">#REF!</definedName>
    <definedName name="DE_Metropolitan_USDC">#REF!</definedName>
    <definedName name="DE_Quality_ARS">'[89]Deuda Estructural'!#REF!</definedName>
    <definedName name="DE_Quality_USD">'[89]Deuda Estructural'!#REF!</definedName>
    <definedName name="DE_Quality_USDC">#REF!</definedName>
    <definedName name="DE_Quiality_ARSC">#REF!</definedName>
    <definedName name="DE_REIGI_USD">'[89]Deuda Estructural'!#REF!</definedName>
    <definedName name="DE_REIGI_USDC">#REF!</definedName>
    <definedName name="DE_Rigby_ARSC">#REF!</definedName>
    <definedName name="DE_Rigby_USD">'[89]Deuda Estructural'!#REF!</definedName>
    <definedName name="DE_Rigby_USDC">#REF!</definedName>
    <definedName name="DE_Torodur_ARS">'[89]Deuda Estructural'!#REF!</definedName>
    <definedName name="DE_Torodur_ARSC">#REF!</definedName>
    <definedName name="DE_Torodur_USD">'[89]Deuda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'[90]Deuda CP'!$E$110</definedName>
    <definedName name="dedwedwd">#REF!</definedName>
    <definedName name="defwergtqergt">#REF!</definedName>
    <definedName name="Depósitso">'[91]Con asto'!$A$1:$M$1149</definedName>
    <definedName name="depreciaciones">#REF!</definedName>
    <definedName name="Des_UNI">'[90]Deuda CP'!$E$72</definedName>
    <definedName name="Desagregacion_de_A.N.Se.S.">[92]EFE!$C$98</definedName>
    <definedName name="Desagregacion_de_Anticipos_de_Prestaciones">[92]EFE!$C$92</definedName>
    <definedName name="Desagregacion_de_Bienes_de_Uso">[92]EFE!$C$117</definedName>
    <definedName name="Desagregacion_de_Deudas_Financieras">[92]EFE!$C$145</definedName>
    <definedName name="Desagregacion_de_Gastos_Diferidos">[92]EFE!$C$129</definedName>
    <definedName name="Desagregacion_de_Otras_cuentas_p_pagar">[92]EFE!$C$175</definedName>
    <definedName name="Desagregacion_de_Otros_Creditos">[92]EFE!$C$65</definedName>
    <definedName name="Desagregacion_de_Proveedores">[92]EFE!$C$135</definedName>
    <definedName name="Desagregacion_de_Remuneracion_y_C.S.">[92]EFE!$C$152</definedName>
    <definedName name="Desagregacion_Fdo.Financ._SAFJP">[92]EFE!$C$113</definedName>
    <definedName name="DESC_CTA">#REF!</definedName>
    <definedName name="Desc_Fibb">'[90]Deuda CP'!$E$99</definedName>
    <definedName name="Desc_HASAAA">'[90]Deuda CP'!$E$46</definedName>
    <definedName name="DEsc_llao">'[90]Deuda CP'!$E$43</definedName>
    <definedName name="Desc_NPSF">'[89]Deuda CP'!$E$100</definedName>
    <definedName name="Desc_Pams">'[90]Deuda CP'!$E$106</definedName>
    <definedName name="Desc_PISAAA">'[90]Deuda CP'!$E$60</definedName>
    <definedName name="Desc_SNQN">'[89]Deuda CP'!$E$91</definedName>
    <definedName name="Desc_Sol">'[90]Deuda CP'!$E$57</definedName>
    <definedName name="Descc_Qia">'[90]Deuda CP'!$E$93</definedName>
    <definedName name="Descubierto_Ersaa">'[89]Deuda CP'!$E$87</definedName>
    <definedName name="Descubierto_FYYO">'[89]Deuda CP'!$E$21</definedName>
    <definedName name="Descubierto_PISA">'[89]Deuda CP'!#REF!</definedName>
    <definedName name="Descubierto_Qisaaa">'[89]Deuda CP'!#REF!</definedName>
    <definedName name="Descubiertos_APSA">[89]Data!$E$128</definedName>
    <definedName name="Descubiertos_Cactus">[93]Data!$E$129</definedName>
    <definedName name="Descubiertos_Cresud">[89]Data!$E$126</definedName>
    <definedName name="Descubiertos_CYR">'[89]Deuda CP'!$E$67</definedName>
    <definedName name="Descubiertos_EAASA">[89]Data!$E$130</definedName>
    <definedName name="Descubiertos_ELSA">'[89]Deuda CP'!$E$64</definedName>
    <definedName name="Descubiertos_ERSA">[93]Data!$E$138</definedName>
    <definedName name="Descubiertos_Fibesa">[89]Data!$E$133</definedName>
    <definedName name="Descubiertos_FyO">[93]Data!$E$134</definedName>
    <definedName name="Descubiertos_HASA">[89]Data!$E$131</definedName>
    <definedName name="Descubiertos_IBOSA">[89]Data!$E$136</definedName>
    <definedName name="Descubiertos_IRSA">[89]Data!$E$127</definedName>
    <definedName name="Descubiertos_NF">[93]Data!$E$135</definedName>
    <definedName name="Descubiertos_NFS">'[89]Deuda CP'!$E$41</definedName>
    <definedName name="Descubiertos_PAMSA">[93]Data!$E$137</definedName>
    <definedName name="Descubiertos_PISA">[93]Data!$E$141</definedName>
    <definedName name="DESCUBIERTOS_PPAMSA">'[89]Deuda CP'!#REF!</definedName>
    <definedName name="Descubiertos_PtoRetiro">[89]Data!$E$132</definedName>
    <definedName name="Descubiertos_QISA">[93]Data!$E$139</definedName>
    <definedName name="Descubiertos_QQISA">'[89]Deuda CP'!#REF!</definedName>
    <definedName name="Descubiertos_Solares">[89]Data!$E$140</definedName>
    <definedName name="DescUnicity">'[89]Deuda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'[94]Detalle de Ref.'!$A$1:$D$111</definedName>
    <definedName name="Deuda_IRSACP">'[90]Deuda CP'!$E$85</definedName>
    <definedName name="deudaseptiembre" hidden="1">#REF!</definedName>
    <definedName name="deuxfp">#REF!</definedName>
    <definedName name="devengado">#REF!</definedName>
    <definedName name="dfadfas">[80]ingresos!#REF!</definedName>
    <definedName name="DFIN">#REF!</definedName>
    <definedName name="DFSAD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[80]ingresos!#REF!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[67]Param!$C$2:$C$30</definedName>
    <definedName name="División___0">#REF!</definedName>
    <definedName name="DOC">#REF!</definedName>
    <definedName name="DollarHeader">[72]Controls!$D$12</definedName>
    <definedName name="DON">#REF!</definedName>
    <definedName name="drdrdrr" localSheetId="0" hidden="1">{#N/A,#N/A,FALSE,"INDICE";#N/A,#N/A,FALSE,"Anexo I";#N/A,#N/A,FALSE,"Anexo II";#N/A,#N/A,FALSE,"Anexo II descr";#N/A,#N/A,FALSE,"Anexo III";#N/A,#N/A,FALSE,"Anexo III descr"}</definedName>
    <definedName name="drdrdrr" hidden="1">{#N/A,#N/A,FALSE,"INDICE";#N/A,#N/A,FALSE,"Anexo I";#N/A,#N/A,FALSE,"Anexo II";#N/A,#N/A,FALSE,"Anexo II descr";#N/A,#N/A,FALSE,"Anexo III";#N/A,#N/A,FALSE,"Anexo III descr"}</definedName>
    <definedName name="ds">'[95]3300'!#REF!</definedName>
    <definedName name="dsad">#REF!</definedName>
    <definedName name="dsadsad" localSheetId="0" hidden="1">{#N/A,#N/A,FALSE,"INDICE";#N/A,#N/A,FALSE,"Anexo I";#N/A,#N/A,FALSE,"Anexo II";#N/A,#N/A,FALSE,"Anexo II descr";#N/A,#N/A,FALSE,"Anexo III";#N/A,#N/A,FALSE,"Anexo III descr"}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localSheetId="0" hidden="1">{#N/A,#N/A,FALSE,"Cashflow Analysis";#N/A,#N/A,FALSE,"PV";#N/A,#N/A,FALSE,"Sensitivity Analysis";#N/A,#N/A,FALSE,"Scenario A"}</definedName>
    <definedName name="e" hidden="1">{#N/A,#N/A,FALSE,"Cashflow Analysis";#N/A,#N/A,FALSE,"PV";#N/A,#N/A,FALSE,"Sensitivity Analysis";#N/A,#N/A,FALSE,"Scenario A"}</definedName>
    <definedName name="ee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localSheetId="0" hidden="1">{"Gyor CF",#N/A,FALSE,"Hungary - Gyor";"Gyor inputs",#N/A,FALSE,"Hungary - Gyor"}</definedName>
    <definedName name="eeee" hidden="1">{"Gyor CF",#N/A,FALSE,"Hungary - Gyor";"Gyor inputs",#N/A,FALSE,"Hungary - Gyor"}</definedName>
    <definedName name="eeeeeeeeee" localSheetId="0" hidden="1">{#N/A,#N/A,FALSE,"INDICE";#N/A,#N/A,FALSE,"Anexo I";#N/A,#N/A,FALSE,"Anexo II";#N/A,#N/A,FALSE,"Anexo II descr";#N/A,#N/A,FALSE,"Anexo III";#N/A,#N/A,FALSE,"Anexo III descr"}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[96]VARIACIONES!#REF!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'[97]Exchange rates'!$E$20</definedName>
    <definedName name="ER_EOP">'[97]Exchange rates'!$E$17</definedName>
    <definedName name="ereewr" hidden="1">#REF!</definedName>
    <definedName name="ERO">#REF!</definedName>
    <definedName name="ERPUS">[76]Parámetros!$C$10</definedName>
    <definedName name="Err_Box_AddSamp">'[98]Non-Statistical Sampling'!$AR$6</definedName>
    <definedName name="Err_Box_Rej">'[98]Non-Statistical Sampling'!$AR$5</definedName>
    <definedName name="Err_CellComments">'[98]Non-Statistical Sampling'!$AJ$13</definedName>
    <definedName name="Err_SampErr">'[98]Non-Statistical Sampling'!$AK$15</definedName>
    <definedName name="ES">'[43]MONTANTE 1'!#REF!</definedName>
    <definedName name="ESP">#REF!</definedName>
    <definedName name="ESPO01">#REF!</definedName>
    <definedName name="ESTADO_DE_RESULTADOS">[92]EERR!$B$2:$G$42</definedName>
    <definedName name="EstKOptApsa">[99]Parámetros!$E$52</definedName>
    <definedName name="EstKOptCresud">[76]Parámetros!$E$53</definedName>
    <definedName name="EstKOptIrsa">[76]Parámetros!$E$52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'[98]Non-Statistical Sampling'!$AR$12</definedName>
    <definedName name="Eval_MR">'[98]Non-Statistical Sampling'!$Y$20</definedName>
    <definedName name="evolucion">#REF!</definedName>
    <definedName name="EVOPATR">#REF!</definedName>
    <definedName name="EWALDC">#REF!</definedName>
    <definedName name="ewewewew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localSheetId="0" hidden="1">{"Estado de Cobranzas pag 1",#N/A,FALSE,"RESUMEN";"Estado de Cobranzas pag 2",#N/A,FALSE,"RESUMEN";"Estado de Cobranzas pag 3",#N/A,FALSE,"RESUMEN"}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[78]Listas!$R$6:$R$53</definedName>
    <definedName name="fcha">#REF!</definedName>
    <definedName name="fd">#REF!</definedName>
    <definedName name="fdfdfdf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'[100]Datos del Balance'!$B$9</definedName>
    <definedName name="FechaBalance">#REF!</definedName>
    <definedName name="FechaCalc">#REF!</definedName>
    <definedName name="FechaComparativo">#REF!</definedName>
    <definedName name="FechaLitComAnual">'[101]Datos del Balance'!$C$10</definedName>
    <definedName name="FechaLitComp">'[102]Datos del Balance'!$C$9</definedName>
    <definedName name="FechaLiteral">#REF!</definedName>
    <definedName name="FECHAS">'[36]#¡REF'!$B$7:$B$67</definedName>
    <definedName name="fergf">[103]Base!#REF!</definedName>
    <definedName name="ff">'[3]IRSA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'[104]DRE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'[105]O EJEC '!#REF!</definedName>
    <definedName name="Form_TratAgua">#REF!</definedName>
    <definedName name="FPDIC">'[62]canon 2008-2009'!$B$23:$P$50</definedName>
    <definedName name="FPENE">'[62]canon 2008-2009'!$B$52:$P$68</definedName>
    <definedName name="FPFEB">'[62]canon 2008-2009'!$B$70:$P$83</definedName>
    <definedName name="FPMAR">'[62]canon 2008-2009'!$B$85:$P$96</definedName>
    <definedName name="FPNOV">'[62]canon 2008-2009'!$B$3:$P$21</definedName>
    <definedName name="FREGRTG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[80]ingresos!#REF!</definedName>
    <definedName name="Fvta">'[106]Ventas Campos'!$R$8:$R$13</definedName>
    <definedName name="fyuiyu">#REF!</definedName>
    <definedName name="g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[107]composición!$G$22</definedName>
    <definedName name="gabry" localSheetId="0" hidden="1">{"Estado de Cobranzas pag 1",#N/A,FALSE,"RESUMEN";"Estado de Cobranzas pag 2",#N/A,FALSE,"RESUMEN";"Estado de Cobranzas pag 3",#N/A,FALSE,"RESUMEN"}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localSheetId="0" hidden="1">{"Estado de Cobranzas pag 1",#N/A,FALSE,"RESUMEN";"Estado de Cobranzas pag 2",#N/A,FALSE,"RESUMEN";"Estado de Cobranzas pag 3",#N/A,FALSE,"RESUMEN"}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localSheetId="0" hidden="1">{"Estado de Cobranzas pag 1",#N/A,FALSE,"RESUMEN";"Estado de Cobranzas pag 2",#N/A,FALSE,"RESUMEN";"Estado de Cobranzas pag 3",#N/A,FALSE,"RESUMEN"}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[108]Macro1!#REF!</definedName>
    <definedName name="graf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'[109]Gráficos - Fazendas'!$B$6</definedName>
    <definedName name="Grãos2" localSheetId="0" hidden="1">{"'Sheet1'!$A$1:$H$145"}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'[3]IRSA HIST'!#REF!</definedName>
    <definedName name="hi">'[11]IRSA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[110]Prices!#REF!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'[21]Sarmiento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localSheetId="0" hidden="1">{"'Sheet1'!$A$1:$H$145"}</definedName>
    <definedName name="HTML_Control" hidden="1">{"'Sheet1'!$A$1:$H$145"}</definedName>
    <definedName name="HTML_Control_1" localSheetId="0" hidden="1">{"'TG'!$A$1:$L$37"}</definedName>
    <definedName name="HTML_Control_1" hidden="1">{"'TG'!$A$1:$L$37"}</definedName>
    <definedName name="html_control_arrendamento" localSheetId="0" hidden="1">{"'Sheet1'!$A$1:$H$145"}</definedName>
    <definedName name="html_control_arrendamento" hidden="1">{"'Sheet1'!$A$1:$H$145"}</definedName>
    <definedName name="html_control_sugarcane_grains" localSheetId="0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localSheetId="0" hidden="1">{"Estado de Cobranzas pag 1",#N/A,FALSE,"RESUMEN";"Estado de Cobranzas pag 2",#N/A,FALSE,"RESUMEN";"Estado de Cobranzas pag 3",#N/A,FALSE,"RESUMEN"}</definedName>
    <definedName name="hyfnhf" hidden="1">{"Estado de Cobranzas pag 1",#N/A,FALSE,"RESUMEN";"Estado de Cobranzas pag 2",#N/A,FALSE,"RESUMEN";"Estado de Cobranzas pag 3",#N/A,FALSE,"RESUMEN"}</definedName>
    <definedName name="hyhh" localSheetId="0" hidden="1">{#N/A,#N/A,FALSE,"INDICE";#N/A,#N/A,FALSE,"Anexo I";#N/A,#N/A,FALSE,"Anexo II";#N/A,#N/A,FALSE,"Anexo II descr";#N/A,#N/A,FALSE,"Anexo III";#N/A,#N/A,FALSE,"Anexo III descr"}</definedName>
    <definedName name="hyhh" hidden="1">{#N/A,#N/A,FALSE,"INDICE";#N/A,#N/A,FALSE,"Anexo I";#N/A,#N/A,FALSE,"Anexo II";#N/A,#N/A,FALSE,"Anexo II descr";#N/A,#N/A,FALSE,"Anexo III";#N/A,#N/A,FALSE,"Anexo III descr"}</definedName>
    <definedName name="hyrhyr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[65]HASA!#REF!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'[1]Nota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localSheetId="0" hidden="1">{"Skala CF",#N/A,FALSE,"Hungary - 3rd dist. Skala";"Skala inputs",#N/A,FALSE,"Hungary - 3rd dist. Skala"}</definedName>
    <definedName name="iiii" hidden="1">{"Skala CF",#N/A,FALSE,"Hungary - 3rd dist. Skala";"Skala inputs",#N/A,FALSE,"Hungary - 3rd dist. Skala"}</definedName>
    <definedName name="iiiuui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'[36]#¡REF'!$A$1:$F$135</definedName>
    <definedName name="Impresión_Anexo_A">'[111]ANEXO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localSheetId="0" hidden="1">{#N/A,#N/A,FALSE,"INDICE";#N/A,#N/A,FALSE,"Anexo I";#N/A,#N/A,FALSE,"Anexo II";#N/A,#N/A,FALSE,"Anexo II descr";#N/A,#N/A,FALSE,"Anexo III";#N/A,#N/A,FALSE,"Anexo III descr"}</definedName>
    <definedName name="in" hidden="1">{#N/A,#N/A,FALSE,"INDICE";#N/A,#N/A,FALSE,"Anexo I";#N/A,#N/A,FALSE,"Anexo II";#N/A,#N/A,FALSE,"Anexo II descr";#N/A,#N/A,FALSE,"Anexo III";#N/A,#N/A,FALSE,"Anexo III descr"}</definedName>
    <definedName name="INC">'[1]Nota 8'!$F$36</definedName>
    <definedName name="inco">[112]BASE!#REF!</definedName>
    <definedName name="Indeterm">#REF!</definedName>
    <definedName name="indirecto">[113]credito!#REF!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[92]EFE!$C$3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[81]HASA!#REF!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[114]Hoja1!$A$1:$A$8</definedName>
    <definedName name="IRSAResumen">#REF!</definedName>
    <definedName name="IRSASemanal">#REF!</definedName>
    <definedName name="IS">'[43]MONTANTE 1'!#REF!</definedName>
    <definedName name="iva">[65]HASA!#REF!</definedName>
    <definedName name="Ivanna">#REF!</definedName>
    <definedName name="Ivanna1">#REF!</definedName>
    <definedName name="j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localSheetId="0" hidden="1">{"Estado de Cobranzas pag 1",#N/A,FALSE,"RESUMEN";"Estado de Cobranzas pag 2",#N/A,FALSE,"RESUMEN";"Estado de Cobranzas pag 3",#N/A,FALSE,"RESUMEN"}</definedName>
    <definedName name="jhgjhg" hidden="1">{"Estado de Cobranzas pag 1",#N/A,FALSE,"RESUMEN";"Estado de Cobranzas pag 2",#N/A,FALSE,"RESUMEN";"Estado de Cobranzas pag 3",#N/A,FALSE,"RESUMEN"}</definedName>
    <definedName name="jhjh" localSheetId="0" hidden="1">{#N/A,#N/A,FALSE,"INDICE";#N/A,#N/A,FALSE,"Anexo I";#N/A,#N/A,FALSE,"Anexo II";#N/A,#N/A,FALSE,"Anexo II descr";#N/A,#N/A,FALSE,"Anexo III";#N/A,#N/A,FALSE,"Anexo III descr"}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'[3]IRSA HIST'!#REF!</definedName>
    <definedName name="jjj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'[76]Deuda Estabilizada Grupo'!$K$11</definedName>
    <definedName name="khgf">#REF!</definedName>
    <definedName name="KIL">#REF!</definedName>
    <definedName name="Kilogramos">#REF!</definedName>
    <definedName name="kjkjkj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localSheetId="0" hidden="1">{"Estado de Cobranzas pag 1",#N/A,FALSE,"RESUMEN";"Estado de Cobranzas pag 2",#N/A,FALSE,"RESUMEN";"Estado de Cobranzas pag 3",#N/A,FALSE,"RESUMEN"}</definedName>
    <definedName name="kjkjkjkjkjkj" hidden="1">{"Estado de Cobranzas pag 1",#N/A,FALSE,"RESUMEN";"Estado de Cobranzas pag 2",#N/A,FALSE,"RESUMEN";"Estado de Cobranzas pag 3",#N/A,FALSE,"RESUMEN"}</definedName>
    <definedName name="kkiii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[115]S.Inic!$G$6</definedName>
    <definedName name="LIM">#REF!</definedName>
    <definedName name="LINTASC">#REF!</definedName>
    <definedName name="Liq_FPC" localSheetId="0">[34]AP!#REF!,[34]AP!#REF!,[34]AP!#REF!,[34]AP!#REF!</definedName>
    <definedName name="Liq_FPC">[34]AP!#REF!,[34]AP!#REF!,[34]AP!#REF!,[34]AP!#REF!</definedName>
    <definedName name="List_ARPopulation">'[116]AR Drop Downs'!$I$5:$I$10</definedName>
    <definedName name="List_Curr">[88]Currency!$B$9:$B$31</definedName>
    <definedName name="List_ExpandedTesting">'[116]AR Drop Downs'!$E$5:$E$8</definedName>
    <definedName name="List_Level_Assr">[98]DropDown!$B$1:$B$4</definedName>
    <definedName name="List_LevelAssurance">'[116]AR Drop Downs'!$A$5:$A$8</definedName>
    <definedName name="List_Number_of_Exceptions_Identified">'[116]AR Drop Downs'!$K$5:$K$27</definedName>
    <definedName name="List_NumberTolerableExceptions">'[116]AR Drop Downs'!$C$5:$C$8</definedName>
    <definedName name="List_Proj_Meth">[98]DropDown!$H$1:$H$2</definedName>
    <definedName name="List_Samp_Sel">[98]DropDown!$D$1:$D$4</definedName>
    <definedName name="List_SampleSelectionMethod">'[116]AR Drop Downs'!$G$5:$G$7</definedName>
    <definedName name="List_TypeProcedure">'[117]Drop Down'!$A$2:$A$7</definedName>
    <definedName name="LISTA">[118]PPTX!$XFC$1:$XFC$9</definedName>
    <definedName name="ListaCR">#REF!</definedName>
    <definedName name="ListaMes">#REF!</definedName>
    <definedName name="lklklk" localSheetId="0" hidden="1">{#N/A,#N/A,FALSE,"INDICE";#N/A,#N/A,FALSE,"Anexo I";#N/A,#N/A,FALSE,"Anexo II";#N/A,#N/A,FALSE,"Anexo II descr";#N/A,#N/A,FALSE,"Anexo III";#N/A,#N/A,FALSE,"Anexo III descr"}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localSheetId="0" hidden="1">{"Estado de Cobranzas pag 1",#N/A,FALSE,"RESUMEN";"Estado de Cobranzas pag 2",#N/A,FALSE,"RESUMEN";"Estado de Cobranzas pag 3",#N/A,FALSE,"RESUMEN"}</definedName>
    <definedName name="lklklklkl" hidden="1">{"Estado de Cobranzas pag 1",#N/A,FALSE,"RESUMEN";"Estado de Cobranzas pag 2",#N/A,FALSE,"RESUMEN";"Estado de Cobranzas pag 3",#N/A,FALSE,"RESUMEN"}</definedName>
    <definedName name="lklklklklkl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[119]Prevision!$Q$2:$Q$12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[120]PAGE2!$C$14</definedName>
    <definedName name="MAT">#REF!</definedName>
    <definedName name="MATE">#REF!</definedName>
    <definedName name="MATRIX">#REF!</definedName>
    <definedName name="matriz">'[121]control anexo deloitte'!$A$4:$C$135</definedName>
    <definedName name="MCALL">#REF!</definedName>
    <definedName name="MCCANNC">#REF!</definedName>
    <definedName name="mcs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[35]BASE!$DJ$3:$DP$23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[119]Prevision!$P$2:$P$12</definedName>
    <definedName name="mmmmm" hidden="1">'[122]400800'!$D$30:$D$33</definedName>
    <definedName name="mmmmmmm" hidden="1">[122]PREVCINE!$C$11:$C$59</definedName>
    <definedName name="mmmmmmmm" hidden="1">'[122]400800'!$C$30:$C$33</definedName>
    <definedName name="mmmmmmmmmm" hidden="1">[122]PREVCINE!$D$11:$D$59</definedName>
    <definedName name="Modificar_celdas_Anexo_A">'[111]ANEXO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[123]FEBMZO!$A$2:$H$75</definedName>
    <definedName name="muestreolocales" hidden="1">[124]XREF!#REF!</definedName>
    <definedName name="MXP">#REF!</definedName>
    <definedName name="MYU">#REF!</definedName>
    <definedName name="MYU.">#N/A</definedName>
    <definedName name="MYU..">#N/A</definedName>
    <definedName name="N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[125]otr_rio!#REF!</definedName>
    <definedName name="nane" hidden="1">'[126]Intangibles  Movement'!$M$27</definedName>
    <definedName name="NAVB">#REF!</definedName>
    <definedName name="ndnia" localSheetId="0" hidden="1">{#N/A,#N/A,FALSE,"INDICE";#N/A,#N/A,FALSE,"Anexo I";#N/A,#N/A,FALSE,"Anexo II";#N/A,#N/A,FALSE,"Anexo II descr";#N/A,#N/A,FALSE,"Anexo III";#N/A,#N/A,FALSE,"Anexo III descr"}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[127]PARAMETROS!$P$5</definedName>
    <definedName name="NONPENSION">[120]PAGE2!$J$13:$L$20</definedName>
    <definedName name="NOTA">#REF!</definedName>
    <definedName name="nota5">[77]NOTAS!#REF!</definedName>
    <definedName name="notas">#REF!</definedName>
    <definedName name="nov">'[62]VMA '!#REF!</definedName>
    <definedName name="NSProjectionMethodIndex">'[128]Non-Statistical Sampling Master'!$C$63</definedName>
    <definedName name="NSRequiredLevelOfEvidenceItems">'[128]Non-Statistical Sampling Master'!$C$50:$C$53</definedName>
    <definedName name="nyrtnyrtyt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[129]GANANCIAS!#REF!</definedName>
    <definedName name="OCC">'[1]Nota 8'!$F$78</definedName>
    <definedName name="OCNC">'[1]Nota 8'!$F$90</definedName>
    <definedName name="Octuber">[108]Macro1!#REF!</definedName>
    <definedName name="oioioio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PC">'[1]Nota 8'!$F$186</definedName>
    <definedName name="operating_case">'[130]DRE - Proj'!#REF!</definedName>
    <definedName name="ORDEN">#REF!</definedName>
    <definedName name="ORDEN2">#REF!</definedName>
    <definedName name="ORDEN3">#REF!</definedName>
    <definedName name="Origen_SubTotal">'[105]O EJEC '!#REF!</definedName>
    <definedName name="OSCAR1">#REF!</definedName>
    <definedName name="OTI">#REF!</definedName>
    <definedName name="OTR">#REF!</definedName>
    <definedName name="P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'[28]1998'!#REF!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'[131]Datos del Balance'!$B$9</definedName>
    <definedName name="PB">[40]Consolidado!#REF!</definedName>
    <definedName name="PBAS">#REF!</definedName>
    <definedName name="PBLANCO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 localSheetId="0">#REF!,#REF!</definedName>
    <definedName name="PEGAR">#REF!,#REF!</definedName>
    <definedName name="PENSION">[120]PAGE2!$C$13:$E$20</definedName>
    <definedName name="PER">#REF!</definedName>
    <definedName name="percepyreten">#REF!</definedName>
    <definedName name="perforaciones">#REF!</definedName>
    <definedName name="PERIOD_END">[70]Básico!$D$4</definedName>
    <definedName name="pf">#REF!</definedName>
    <definedName name="PF_APSA">[89]Data!$E$150</definedName>
    <definedName name="PF_Cresud">[89]Data!$E$148</definedName>
    <definedName name="PF_IRSA">[89]Data!$E$149</definedName>
    <definedName name="pg">[25]BDP!#REF!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[26]Entrada!#REF!</definedName>
    <definedName name="PN">'[1]Bce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'[98]Non-Statistical Sampling'!$F$26</definedName>
    <definedName name="popo" hidden="1">#REF!</definedName>
    <definedName name="PORTA">#REF!</definedName>
    <definedName name="portada">#REF!</definedName>
    <definedName name="PosicionNeta">'[89]Posición Financiera'!$B$9:$Z$111</definedName>
    <definedName name="pp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localSheetId="0" hidden="1">{"Stodulki CF",#N/A,FALSE,"Czech - Stodulki";"Stodulki inputs",#N/A,FALSE,"Czech - Stodulki"}</definedName>
    <definedName name="pppp" hidden="1">{"Stodulki CF",#N/A,FALSE,"Czech - Stodulki";"Stodulki inputs",#N/A,FALSE,"Czech - Stodulki"}</definedName>
    <definedName name="ppppp">[119]Prevision!#REF!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'[132]Análisis 30-06-01'!#REF!</definedName>
    <definedName name="precios" hidden="1">'[132]Análisis 30-06-01'!#REF!</definedName>
    <definedName name="PREÇO">#REF!</definedName>
    <definedName name="PRELIM_TM2">#REF!</definedName>
    <definedName name="PREPARED_BY">[70]Básico!$J$3</definedName>
    <definedName name="PREPARED_DATE">[70]Básico!$J$4</definedName>
    <definedName name="Pres_Cliente">#REF!</definedName>
    <definedName name="Pres_Edificio">#REF!</definedName>
    <definedName name="Pres_Res">#REF!</definedName>
    <definedName name="Presu_Obra">[133]Inputs!$B$18</definedName>
    <definedName name="Presupuesto" localSheetId="0">[34]AP!#REF!,[34]AP!#REF!,[34]AP!#REF!,[34]AP!#REF!</definedName>
    <definedName name="Presupuesto">[34]AP!#REF!,[34]AP!#REF!,[34]AP!#REF!,[34]AP!#REF!</definedName>
    <definedName name="PreviMayo">#REF!</definedName>
    <definedName name="prevision" hidden="1">"AS2DocumentBrowse"</definedName>
    <definedName name="PREVISIONES">#REF!:OFFSET(#REF!,#REF!-1,0)</definedName>
    <definedName name="Print_Area_MI">[134]tazrim!#REF!</definedName>
    <definedName name="Printout">[135]!Printout</definedName>
    <definedName name="Proc">#REF!</definedName>
    <definedName name="Prod">'[69]Por Material'!$A$1</definedName>
    <definedName name="produto">[78]Listas!$J$6:$J$81</definedName>
    <definedName name="PROMEDIOS">#REF!</definedName>
    <definedName name="Provjuicios">#REF!</definedName>
    <definedName name="pst" hidden="1">#REF!</definedName>
    <definedName name="PTF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[136]AP!#REF!</definedName>
    <definedName name="Q_ConsTratAgua">#REF!</definedName>
    <definedName name="qq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localSheetId="0" hidden="1">{"Barandov CF",#N/A,FALSE,"Czech - Barandov";"Barandov inputs",#N/A,FALSE,"Czech - Barandov"}</definedName>
    <definedName name="qqqq" hidden="1">{"Barandov CF",#N/A,FALSE,"Czech - Barandov";"Barandov inputs",#N/A,FALSE,"Czech - Barandov"}</definedName>
    <definedName name="qqqqqqqqq" localSheetId="0" hidden="1">{"Estado de Cobranzas pag 1",#N/A,FALSE,"RESUMEN";"Estado de Cobranzas pag 2",#N/A,FALSE,"RESUMEN";"Estado de Cobranzas pag 3",#N/A,FALSE,"RESUMEN"}</definedName>
    <definedName name="qqqqqqqqq" hidden="1">{"Estado de Cobranzas pag 1",#N/A,FALSE,"RESUMEN";"Estado de Cobranzas pag 2",#N/A,FALSE,"RESUMEN";"Estado de Cobranzas pag 3",#N/A,FALSE,"RESUMEN"}</definedName>
    <definedName name="qqqqqqqqqqqqqqq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[137]Dic02!#REF!</definedName>
    <definedName name="Ranking" localSheetId="0">#REF!,#REF!,#REF!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[35]BASE!$A$2:OFFSET([35]BASE!$D$2,[35]BASE!$D$1-2,0)</definedName>
    <definedName name="Ref_101" hidden="1">2</definedName>
    <definedName name="Reg">[138]BASE!#REF!</definedName>
    <definedName name="relat3">[127]EMPREENDIMENTO!$B$2:$O$214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[35]Resto!$F$3:OFFSET([35]Resto!$I$3,[35]Resto!$I$2-3,0)</definedName>
    <definedName name="RESTOALTAANT">[35]Resto!$P$3:OFFSET([35]Resto!$S$3,[35]Resto!$S$2-3,0)</definedName>
    <definedName name="RESTOMORAACTUAL">[35]Resto!$A$3:OFFSET([35]Resto!$D$3,[35]Resto!$D$2-3,0)</definedName>
    <definedName name="RESTOMORAANT">[35]Resto!$K$3:OFFSET([35]Resto!$N$3,[35]Resto!$N$2-3,0)</definedName>
    <definedName name="RESU_COM">#REF!</definedName>
    <definedName name="resul">#REF!</definedName>
    <definedName name="RESUL2">#REF!</definedName>
    <definedName name="Resumen">#REF!</definedName>
    <definedName name="Rf10Y">[76]Parámetros!$C$5</definedName>
    <definedName name="RFYPT">'[1]Nota 8'!$F$202</definedName>
    <definedName name="RFYPTP">'[1]Nota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[139]RoXDataTables!$O$3:$O$4</definedName>
    <definedName name="RoXAppServ" hidden="1">[139]RoXDataTables!$Y$3:$Y$25</definedName>
    <definedName name="RoXBasketPrice" hidden="1">[139]RoXDataTables!$AI$3:$AI$10</definedName>
    <definedName name="RoXBasketType" hidden="1">[139]RoXDataTables!$AG$3:$AG$6</definedName>
    <definedName name="RoXBook" hidden="1">[139]RoXDataTables!$BC$3:$BC$314</definedName>
    <definedName name="RoXCurrency" hidden="1">[139]RoXDataTables!$AY$13:$AY$68</definedName>
    <definedName name="RoXDayCount" hidden="1">[139]RoXDataTables!$CA$3:$CA$26</definedName>
    <definedName name="RoXDecomp" hidden="1">[139]RoXDataTables!$M$3:$M$5</definedName>
    <definedName name="RoXDispAtt" hidden="1">[139]RoXDataTables!$AU$3:$AU$1216</definedName>
    <definedName name="RoXEquality" hidden="1">[139]RoXDataTables!$A$3:$A$11</definedName>
    <definedName name="RoXExchange" hidden="1">[139]RoXDataTables!$BM$3:$BM$180</definedName>
    <definedName name="RoXExpandGreeks" hidden="1">[139]RoXDataTables!$BG$3:$BG$5</definedName>
    <definedName name="RoXFrequency" hidden="1">[139]RoXDataTables!$CC$3:$CC$6</definedName>
    <definedName name="RoXGroup" hidden="1">[139]RoXDataTables!$E$3:$E$5</definedName>
    <definedName name="RoXGroupBy" hidden="1">[139]RoXDataTables!$AM$3:$AM$4</definedName>
    <definedName name="RoXInstrClass" hidden="1">[139]RoXDataTables!$BK$3:$BK$8</definedName>
    <definedName name="RoXModelAccuracies" hidden="1">[139]RoXDataTables!$BI$3:$BI$5</definedName>
    <definedName name="RoXOtherScheduleType" hidden="1">[139]RoXDataTables!$BE$3:$BE$21</definedName>
    <definedName name="RoXPriceSource" hidden="1">[139]RoXDataTables!$I$3:$I$5</definedName>
    <definedName name="RoXQueryAtt" hidden="1">[139]RoXDataTables!$AS$3:$AS$748</definedName>
    <definedName name="RoXScApplyTo" hidden="1">[139]RoXDataTables!$BA$3:$BA$120</definedName>
    <definedName name="RoXScParam" hidden="1">[139]RoXDataTables!$Q$3:$Q$13</definedName>
    <definedName name="RoXScShift" hidden="1">[139]RoXDataTables!$S$3:$S$4</definedName>
    <definedName name="RoXScType" hidden="1">[139]RoXDataTables!$U$3:$U$5</definedName>
    <definedName name="RoXSetScheduleType" hidden="1">[139]RoXDataTables!$AE$3:$AE$9</definedName>
    <definedName name="RoXSort" hidden="1">[139]RoXDataTables!$C$3:$C$7</definedName>
    <definedName name="RoXSource" hidden="1">[139]RoXDataTables!$AW$3:$AW$7</definedName>
    <definedName name="RoXVolAbsDiff" hidden="1">[139]RoXDataTables!$AO$3:$AO$4</definedName>
    <definedName name="RoXVolBasketCalc" hidden="1">[139]RoXDataTables!$AC$3:$AC$4</definedName>
    <definedName name="RoXVolFixedFloat" hidden="1">[139]RoXDataTables!$AQ$3:$AQ$4</definedName>
    <definedName name="RoXVolImplBasis" hidden="1">[139]RoXDataTables!$AA$3:$AA$8</definedName>
    <definedName name="RoXVolSkew" hidden="1">[139]RoXDataTables!$AK$3:$AK$5</definedName>
    <definedName name="RoXYCBasis" hidden="1">[139]RoXDataTables!$W$3:$W$23</definedName>
    <definedName name="RoXYesNo" hidden="1">[139]RoXDataTables!$G$3:$G$4</definedName>
    <definedName name="RoXZeroPos" hidden="1">[139]RoXDataTables!$K$3:$K$5</definedName>
    <definedName name="RPTH">'[1]Edo Rdos'!$D$25</definedName>
    <definedName name="RptLang">[140]פרמטרים!$B$15</definedName>
    <definedName name="rr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'[1]Nota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'[15]IRSA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'[130]DRE - Proj'!#REF!</definedName>
    <definedName name="Samp_TM_Exp_Diff">'[88]Non-Statistical Sampling'!#REF!</definedName>
    <definedName name="santiago">#REF!</definedName>
    <definedName name="SAPBEXdnldView" hidden="1">"74V0S6709AMRSANIEAHSAFF3G"</definedName>
    <definedName name="SAPBEXhrIndnt" hidden="1">3</definedName>
    <definedName name="SAPBEXrevision" hidden="1">1</definedName>
    <definedName name="SAPBEXsysID" hidden="1">"BWP"</definedName>
    <definedName name="SAPBEXwbID" hidden="1">"EZGDP75PDYE0ABHR0O60DAX2X"</definedName>
    <definedName name="SAR">#REF!</definedName>
    <definedName name="sas">#REF!</definedName>
    <definedName name="sasasas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[77]NOTAS!#REF!</definedName>
    <definedName name="sdsds">#REF!</definedName>
    <definedName name="SEG">#REF!</definedName>
    <definedName name="seguros">[77]NOTAS!#REF!</definedName>
    <definedName name="SEQUENCIA">[141]PARAMETROS!$P$4</definedName>
    <definedName name="SER">#REF!</definedName>
    <definedName name="sesese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'[142]Sarmiento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[143]MOVCRE!$A$1:$L$38</definedName>
    <definedName name="SMOV">#REF!</definedName>
    <definedName name="Soca">#REF!</definedName>
    <definedName name="SOCN">#REF!</definedName>
    <definedName name="Speed">#REF!</definedName>
    <definedName name="SPXIndex">+OFFSET('[144]US BBRESHOP Index vs S&amp;P500'!$G$6,0,0,COUNT('[144]US BBRESHOP Index vs S&amp;P500'!$G:$G))</definedName>
    <definedName name="sre" hidden="1">#REF!</definedName>
    <definedName name="ss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 hidden="1">#REF!</definedName>
    <definedName name="SSSS" localSheetId="0" hidden="1">{"prom_mutu",#N/A,FALSE,"graf_prom_coloc";"prom_colu",#N/A,FALSE,"graf_prom_coloc"}</definedName>
    <definedName name="SSSS" hidden="1">{"prom_mutu",#N/A,FALSE,"graf_prom_coloc";"prom_colu",#N/A,FALSE,"graf_prom_coloc"}</definedName>
    <definedName name="STAFE">#REF!</definedName>
    <definedName name="Strat_1_Def">'[88]Non-Statistical Sampling'!#REF!</definedName>
    <definedName name="Strat_1_It">'[88]Non-Statistical Sampling'!#REF!</definedName>
    <definedName name="Strat_1_T">'[88]Non-Statistical Sampling'!#REF!</definedName>
    <definedName name="Strat_2_Def">'[88]Non-Statistical Sampling'!#REF!</definedName>
    <definedName name="Strat_2_It">'[88]Non-Statistical Sampling'!#REF!</definedName>
    <definedName name="Strat_2_T">'[88]Non-Statistical Sampling'!#REF!</definedName>
    <definedName name="Strat_Def">'[88]Non-Statistical Sampling'!#REF!</definedName>
    <definedName name="Strat_T_It">'[88]Non-Statistical Sampling'!#REF!</definedName>
    <definedName name="Strat_T_T">'[88]Non-Statistical Sampling'!#REF!</definedName>
    <definedName name="SUC">#REF!</definedName>
    <definedName name="sucseguros">'[145]Dist. seguros total'!$A$3:$A$107</definedName>
    <definedName name="sugarcane">'[109]Gráficos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[71]Tables!$A$4:$A$131</definedName>
    <definedName name="szszsz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localSheetId="0" hidden="1">{"Estado de Cobranzas pag 1",#N/A,FALSE,"RESUMEN";"Estado de Cobranzas pag 2",#N/A,FALSE,"RESUMEN";"Estado de Cobranzas pag 3",#N/A,FALSE,"RESUMEN"}</definedName>
    <definedName name="ta" hidden="1">{"Estado de Cobranzas pag 1",#N/A,FALSE,"RESUMEN";"Estado de Cobranzas pag 2",#N/A,FALSE,"RESUMEN";"Estado de Cobranzas pag 3",#N/A,FALSE,"RESUMEN"}</definedName>
    <definedName name="tab_cur">[146]tab_cur!$A$1:$B$62</definedName>
    <definedName name="tabla">'[147]nueva reseña'!#REF!</definedName>
    <definedName name="tabla1">#REF!</definedName>
    <definedName name="TABLE">[148]PAGE3!$B$15:$H$36</definedName>
    <definedName name="TABLE_A">#REF!</definedName>
    <definedName name="TABLE_B">#REF!</definedName>
    <definedName name="TABLE_C">#REF!</definedName>
    <definedName name="TAFRIT">#REF!</definedName>
    <definedName name="Talhão">[78]Listas!$D$6:$D$114</definedName>
    <definedName name="tArg">[99]Parámetros!$C$5</definedName>
    <definedName name="TARGETS">[120]PAGE2!$G$35:$I$39</definedName>
    <definedName name="tasastot">#REF!</definedName>
    <definedName name="TAsto">OFFSET(#REF!,0,0,COUNTA(#REF!),COUNTA(#REF!))</definedName>
    <definedName name="taxburden_scenario">'[130]DRE - Proj'!#REF!</definedName>
    <definedName name="TAXES">#N/A</definedName>
    <definedName name="tBra">[76]Parámetros!#REF!</definedName>
    <definedName name="TC">'[149]VNR 07'!$A$2:$X$30</definedName>
    <definedName name="TC300613FY">'[150]Deuda Estructural'!$L$7</definedName>
    <definedName name="TCEUR">'[151]Credit Suisse (CER)'!$D$8</definedName>
    <definedName name="TCUSD">'[151]Credit Suisse (CER)'!$D$7</definedName>
    <definedName name="tdolares">#REF!</definedName>
    <definedName name="TEM">#REF!</definedName>
    <definedName name="Test_Targ">'[98]Non-Statistical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'[152]ORDENES LIBERTADOR'!#REF!</definedName>
    <definedName name="TEST15">'[152]ORDENES LIBERTADOR'!#REF!</definedName>
    <definedName name="TEST16">'[152]ORDENES LIBERTADOR'!#REF!</definedName>
    <definedName name="TEST17">'[152]ORDENES LIBERTADOR'!#REF!</definedName>
    <definedName name="TEST18">'[152]ORDENES LIBERTADOR'!#REF!</definedName>
    <definedName name="TEST19">'[152]ORDENES LIBERTADOR'!#REF!</definedName>
    <definedName name="TEST2">#REF!</definedName>
    <definedName name="TEST20">'[152]ORDENES LIBERTADOR'!#REF!</definedName>
    <definedName name="TEST21">'[152]ORDENES LIBERTADOR'!#REF!</definedName>
    <definedName name="TEST22">'[152]ORDENES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'[153]Mayor APSA'!#REF!</definedName>
    <definedName name="TEST62">'[153]Mayor APSA'!#REF!</definedName>
    <definedName name="TEST63">'[153]Mayor APSA'!#REF!</definedName>
    <definedName name="TEST64">'[153]Mayor APSA'!#REF!</definedName>
    <definedName name="TEST65">'[153]Mayor APSA'!#REF!</definedName>
    <definedName name="TEST66">'[153]Mayor APSA'!#REF!</definedName>
    <definedName name="TEST67">'[153]Mayor APSA'!#REF!</definedName>
    <definedName name="TEST68">'[153]Mayor APSA'!#REF!</definedName>
    <definedName name="TEST69">'[153]Mayor APSA'!#REF!</definedName>
    <definedName name="TEST7">#REF!</definedName>
    <definedName name="TEST70">'[153]Mayor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'[153]Mayor APSA'!#REF!</definedName>
    <definedName name="TEST77">'[153]Mayor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[154]PARAMETROS!$P$6</definedName>
    <definedName name="TESTHKEY">#REF!</definedName>
    <definedName name="TESTKEYS">#REF!</definedName>
    <definedName name="TESTVKEY">#REF!</definedName>
    <definedName name="teterhtr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'[155]Bce. (Aj)'!#REF!</definedName>
    <definedName name="TextRefCopy10">#REF!</definedName>
    <definedName name="TextRefCopy11">#REF!</definedName>
    <definedName name="TextRefCopy12">#REF!</definedName>
    <definedName name="TextRefCopy13">[156]Patrimonio!$B$55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[110]Prices!#REF!</definedName>
    <definedName name="Tipo_Agua">#REF!</definedName>
    <definedName name="tipoOP">#REF!</definedName>
    <definedName name="tipoopcion">#REF!</definedName>
    <definedName name="TIPOPROD">'[157] x tipo op '!$A$3:OFFSET('[157] x tipo op '!$F$3,'[157] x tipo op '!$H$4-3,0)</definedName>
    <definedName name="TITLE">#REF!</definedName>
    <definedName name="titulo">#REF!</definedName>
    <definedName name="Títulos_a_imprimir_IM">#REF!</definedName>
    <definedName name="tjutmhg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OFFSET([158]Mayor!$L$18,0,0,COUNTA([158]Mayor!$I$18:$I$65501),1)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'[159]Curva Cert ARCOS E12'!#REF!</definedName>
    <definedName name="Transparencia">#REF!</definedName>
    <definedName name="TRAT_AGUA">#REF!</definedName>
    <definedName name="TratC">#REF!</definedName>
    <definedName name="tretre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localSheetId="0" hidden="1">{#N/A,#N/A,FALSE,"INDICE";#N/A,#N/A,FALSE,"Anexo I";#N/A,#N/A,FALSE,"Anexo II";#N/A,#N/A,FALSE,"Anexo II descr";#N/A,#N/A,FALSE,"Anexo III";#N/A,#N/A,FALSE,"Anexo III descr"}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'[128]Global Data'!$B$92:$B$95</definedName>
    <definedName name="ttt" hidden="1">#REF!</definedName>
    <definedName name="ttthh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localSheetId="0" hidden="1">{"Estado de Cobranzas pag 1",#N/A,FALSE,"RESUMEN";"Estado de Cobranzas pag 2",#N/A,FALSE,"RESUMEN";"Estado de Cobranzas pag 3",#N/A,FALSE,"RESUMEN"}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localSheetId="0" hidden="1">{"Estado de Cobranzas pag 1",#N/A,FALSE,"RESUMEN";"Estado de Cobranzas pag 2",#N/A,FALSE,"RESUMEN";"Estado de Cobranzas pag 3",#N/A,FALSE,"RESUMEN"}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[119]Prevision!$N$2:$N$12</definedName>
    <definedName name="utyuyu">#REF!</definedName>
    <definedName name="uu">#REF!</definedName>
    <definedName name="uuu" hidden="1">#REF!</definedName>
    <definedName name="uuuu" localSheetId="0" hidden="1">{"Rasnitz CF",#N/A,FALSE,"Germany - Rasnitz";"Rasnitz inputs",#N/A,FALSE,"Germany - Rasnitz"}</definedName>
    <definedName name="uuuu" hidden="1">{"Rasnitz CF",#N/A,FALSE,"Germany - Rasnitz";"Rasnitz inputs",#N/A,FALSE,"Germany - Rasnitz"}</definedName>
    <definedName name="uv">'[160]U-V'!#REF!</definedName>
    <definedName name="uyy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[161]AP!#REF!</definedName>
    <definedName name="Valeria">#REF!</definedName>
    <definedName name="valeria1">#REF!</definedName>
    <definedName name="Validacion">[83]Validación!$A$2:$G$107</definedName>
    <definedName name="Valuación">#REF!</definedName>
    <definedName name="vantas052011">'[62]ventas '!$AC$2:$AE$72</definedName>
    <definedName name="VARCAPCORR">#REF!</definedName>
    <definedName name="VARI">#REF!</definedName>
    <definedName name="Variacion">[162]base!#REF!</definedName>
    <definedName name="VARIOS96">'[36]#¡REF'!$A$1:$N$67</definedName>
    <definedName name="varios97">'[36]#¡REF'!$A$1:$N$81</definedName>
    <definedName name="VE" hidden="1">[107]composición!$G$8</definedName>
    <definedName name="ven">#REF!</definedName>
    <definedName name="vencimientos">#REF!</definedName>
    <definedName name="ventas">#REF!</definedName>
    <definedName name="ventas012011">'[62]ventas '!$J$2:$L$68</definedName>
    <definedName name="ventas022011">'[62]ventas '!$N$2:$P$68</definedName>
    <definedName name="ventas032011">'[62]ventas '!$S$2:$U$69</definedName>
    <definedName name="ventas042011">'[62]ventas '!$X$2:$Z$71</definedName>
    <definedName name="ventas062011">'[62]ventas '!$AG$2:$AI$71</definedName>
    <definedName name="ventas112011">'[62]ventas '!$B$3:$D$69</definedName>
    <definedName name="ventas122010">'[62]ventas '!$F$2:$H$68</definedName>
    <definedName name="ventasabril">'[62]ventas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'[163]ventas por mes'!$A$1:$K$66</definedName>
    <definedName name="ventasvarias">#REF!</definedName>
    <definedName name="VERNI" hidden="1">[107]composición!$S$1:$S$65536</definedName>
    <definedName name="VEROG" hidden="1">[107]composición!$G$11</definedName>
    <definedName name="VERON" hidden="1">[164]XREF!$A$2:$IV$2</definedName>
    <definedName name="VERONI" hidden="1">[107]composición!$G$11</definedName>
    <definedName name="VERONICA" hidden="1">[107]composición!$G$11</definedName>
    <definedName name="VERSION">[42]Resumo!#REF!</definedName>
    <definedName name="VG" hidden="1">#REF!</definedName>
    <definedName name="vgtr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'[62]VMA '!#REF!</definedName>
    <definedName name="vmaene">'[62]VMA '!#REF!</definedName>
    <definedName name="vmaene2009">'[62]VMA '!#REF!</definedName>
    <definedName name="vmamarzo">'[62]VMA '!$A$2:$I$63</definedName>
    <definedName name="vnvnbvn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localSheetId="0" hidden="1">{"Estado de Cobranzas pag 1",#N/A,FALSE,"RESUMEN";"Estado de Cobranzas pag 2",#N/A,FALSE,"RESUMEN";"Estado de Cobranzas pag 3",#N/A,FALSE,"RESUMEN"}</definedName>
    <definedName name="wqewq" hidden="1">{"Estado de Cobranzas pag 1",#N/A,FALSE,"RESUMEN";"Estado de Cobranzas pag 2",#N/A,FALSE,"RESUMEN";"Estado de Cobranzas pag 3",#N/A,FALSE,"RESUMEN"}</definedName>
    <definedName name="wqwq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localSheetId="0" hidden="1">{"4th. Dist CF",#N/A,FALSE,"Hungary - 4th dist.";"4th dist inputs",#N/A,FALSE,"Hungary - 4th dist."}</definedName>
    <definedName name="wrn.4th._.dist.." hidden="1">{"4th. Dist CF",#N/A,FALSE,"Hungary - 4th dist.";"4th dist inputs",#N/A,FALSE,"Hungary - 4th dist."}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{#N/A,#N/A,FALSE,"45th floor";#N/A,#N/A,FALSE,"46th floor ";#N/A,#N/A,FALSE,"MARCEAU";#N/A,#N/A,FALSE,"HAUSSMAN";#N/A,#N/A,FALSE,"SERBIE";#N/A,#N/A,FALSE,"BOISSIERE"}</definedName>
    <definedName name="wrn.all." hidden="1">{#N/A,#N/A,FALSE,"45th floor";#N/A,#N/A,FALSE,"46th floor ";#N/A,#N/A,FALSE,"MARCEAU";#N/A,#N/A,FALSE,"HAUSSMAN";#N/A,#N/A,FALSE,"SERBIE";#N/A,#N/A,FALSE,"BOISSIERE"}</definedName>
    <definedName name="wrn.AQC.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localSheetId="0" hidden="1">{"prom_mutu",#N/A,FALSE,"graf_prom_coloc";"prom_colu",#N/A,FALSE,"graf_prom_coloc"}</definedName>
    <definedName name="wrn.AQC._.Mensual." hidden="1">{"prom_mutu",#N/A,FALSE,"graf_prom_coloc";"prom_colu",#N/A,FALSE,"graf_prom_coloc"}</definedName>
    <definedName name="wrn.Barandov." localSheetId="0" hidden="1">{"Barandov CF",#N/A,FALSE,"Czech - Barandov";"Barandov inputs",#N/A,FALSE,"Czech - Barandov"}</definedName>
    <definedName name="wrn.Barandov." hidden="1">{"Barandov CF",#N/A,FALSE,"Czech - Barandov";"Barandov inputs",#N/A,FALSE,"Czech - Barandov"}</definedName>
    <definedName name="wrn.Consolidated." localSheetId="0" hidden="1">{"Consolidated 100%",#N/A,FALSE,"BV - Consolidation";"Consolidated share",#N/A,FALSE,"BV - Consolidation"}</definedName>
    <definedName name="wrn.Consolidated." hidden="1">{"Consolidated 100%",#N/A,FALSE,"BV - Consolidation";"Consolidated share",#N/A,FALSE,"BV - Consolidation"}</definedName>
    <definedName name="wrn.ESTRATIFICACIONES.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localSheetId="0" hidden="1">{#N/A,#N/A,FALSE,"45th FINAL ";#N/A,#N/A,FALSE,"46th FINAL "}</definedName>
    <definedName name="wrn.final." hidden="1">{#N/A,#N/A,FALSE,"45th FINAL ";#N/A,#N/A,FALSE,"46th FINAL "}</definedName>
    <definedName name="wrn.Gráficos.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localSheetId="0" hidden="1">{"Gyor CF",#N/A,FALSE,"Hungary - Gyor";"Gyor inputs",#N/A,FALSE,"Hungary - Gyor"}</definedName>
    <definedName name="wrn.Gyor." hidden="1">{"Gyor CF",#N/A,FALSE,"Hungary - Gyor";"Gyor inputs",#N/A,FALSE,"Hungary - Gyor"}</definedName>
    <definedName name="wrn.Indices._.y._.Separadores." localSheetId="0" hidden="1">{#N/A,#N/A,FALSE,"INDICE";#N/A,#N/A,FALSE,"Anexo I";#N/A,#N/A,FALSE,"Anexo II";#N/A,#N/A,FALSE,"Anexo II descr";#N/A,#N/A,FALSE,"Anexo III";#N/A,#N/A,FALSE,"Anexo III descr"}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localSheetId="0" hidden="1">{"Estado de Cobranzas pag 1",#N/A,FALSE,"RESUMEN";"Estado de Cobranzas pag 2",#N/A,FALSE,"RESUMEN";"Estado de Cobranzas pag 3",#N/A,FALSE,"RESUMEN"}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localSheetId="0" hidden="1">{"cf1.xls",#N/A,FALSE,"CF";"cfseg1.xls",#N/A,FALSE,"CF";"REV1.xls",#N/A,FALSE,"Rev";"REVANA1.XLS",#N/A,FALSE,"Rev";"IS1.xls",#N/A,FALSE,"IS";"ISQ1.xls",#N/A,FALSE,"IS"}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localSheetId="0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localSheetId="0" hidden="1">{"Rasnitz CF",#N/A,FALSE,"Germany - Rasnitz";"Rasnitz inputs",#N/A,FALSE,"Germany - Rasnitz"}</definedName>
    <definedName name="wrn.Rasnitz." hidden="1">{"Rasnitz CF",#N/A,FALSE,"Germany - Rasnitz";"Rasnitz inputs",#N/A,FALSE,"Germany - Rasnitz"}</definedName>
    <definedName name="wrn.report." localSheetId="0" hidden="1">{#N/A,#N/A,FALSE,"Cashflow Analysis";#N/A,#N/A,FALSE,"PV";#N/A,#N/A,FALSE,"Sensitivity Analysis";#N/A,#N/A,FALSE,"Scenario A"}</definedName>
    <definedName name="wrn.report." hidden="1">{#N/A,#N/A,FALSE,"Cashflow Analysis";#N/A,#N/A,FALSE,"PV";#N/A,#N/A,FALSE,"Sensitivity Analysis";#N/A,#N/A,FALSE,"Scenario A"}</definedName>
    <definedName name="wrn.reporte.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localSheetId="0" hidden="1">{"Skala CF",#N/A,FALSE,"Hungary - 3rd dist. Skala";"Skala inputs",#N/A,FALSE,"Hungary - 3rd dist. Skala"}</definedName>
    <definedName name="wrn.Skala." hidden="1">{"Skala CF",#N/A,FALSE,"Hungary - 3rd dist. Skala";"Skala inputs",#N/A,FALSE,"Hungary - 3rd dist. Skala"}</definedName>
    <definedName name="wrn.Stodulki." localSheetId="0" hidden="1">{"Stodulki CF",#N/A,FALSE,"Czech - Stodulki";"Stodulki inputs",#N/A,FALSE,"Czech - Stodulki"}</definedName>
    <definedName name="wrn.Stodulki." hidden="1">{"Stodulki CF",#N/A,FALSE,"Czech - Stodulki";"Stodulki inputs",#N/A,FALSE,"Czech - Stodulki"}</definedName>
    <definedName name="wrn.Value." localSheetId="0" hidden="1">{#N/A,#N/A,FALSE,"Cashflow Analysis";#N/A,#N/A,FALSE,"Sensitivity Analysis";#N/A,#N/A,FALSE,"PV";#N/A,#N/A,FALSE,"Scenario B"}</definedName>
    <definedName name="wrn.Value." hidden="1">{#N/A,#N/A,FALSE,"Cashflow Analysis";#N/A,#N/A,FALSE,"Sensitivity Analysis";#N/A,#N/A,FALSE,"PV";#N/A,#N/A,FALSE,"Scenario B"}</definedName>
    <definedName name="wrn.Vokovice." localSheetId="0" hidden="1">{"Vokovice CF",#N/A,FALSE,"Czech - Vokovice";"Vokovice inputs",#N/A,FALSE,"Czech - Vokovice"}</definedName>
    <definedName name="wrn.Vokovice." hidden="1">{"Vokovice CF",#N/A,FALSE,"Czech - Vokovice";"Vokovice inputs",#N/A,FALSE,"Czech - Vokovice"}</definedName>
    <definedName name="wrn.Workbook." localSheetId="0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localSheetId="0" hidden="1">{"Zabki CF",#N/A,FALSE,"Poland - Warsaw Zabki";"Zabki inputs",#N/A,FALSE,"Poland - Warsaw Zabki"}</definedName>
    <definedName name="wrn.Zabki." hidden="1">{"Zabki CF",#N/A,FALSE,"Poland - Warsaw Zabki";"Zabki inputs",#N/A,FALSE,"Poland - Warsaw Zabki"}</definedName>
    <definedName name="wrn.דוח._.4." localSheetId="0" hidden="1">{"4-P1",#N/A,FALSE,"K";"4-P2",#N/A,FALSE,"K"}</definedName>
    <definedName name="wrn.דוח._.4." hidden="1">{"4-P1",#N/A,FALSE,"K";"4-P2",#N/A,FALSE,"K"}</definedName>
    <definedName name="wrn.דוח._.7א." localSheetId="0" hidden="1">{"7א-P1",#N/A,FALSE,"ראלי";"7א-P2",#N/A,FALSE,"ראלי";"7א-P3",#N/A,FALSE,"ראלי"}</definedName>
    <definedName name="wrn.דוח._.7א." hidden="1">{"7א-P1",#N/A,FALSE,"ראלי";"7א-P2",#N/A,FALSE,"ראלי";"7א-P3",#N/A,FALSE,"ראלי"}</definedName>
    <definedName name="wrn.דוח._.כספי." localSheetId="0" hidden="1">{"דוח כספי",#N/A,FALSE,"מאזנים";"דוח כספי",#N/A,FALSE,"דוח רוו""ה";"דוח כספי",#N/A,FALSE,"הון עצמי";"תזרים",#N/A,FALSE,"תזרים"}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localSheetId="0" hidden="1">{"דוח כספי",#N/A,FALSE,"מאזנים";"דוח כספי בבלי",#N/A,FALSE,"דוח רוו""ה";"דוח כספי בבלי",#N/A,FALSE,"הון עצמי";"דוח כספי בבלי",#N/A,FALSE,"תזרים"}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localSheetId="0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[65]HASA!#REF!</definedName>
    <definedName name="wt_2">[65]HASA!#REF!</definedName>
    <definedName name="www">#REF!</definedName>
    <definedName name="wwwwwww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localSheetId="0" hidden="1">{"prom_mutu",#N/A,FALSE,"graf_prom_coloc";"prom_colu",#N/A,FALSE,"graf_prom_coloc"}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'[165]2.1.01.02.01.06'!#REF!</definedName>
    <definedName name="XREF_COLUMN_14" hidden="1">#REF!</definedName>
    <definedName name="XREF_COLUMN_15" hidden="1">#REF!</definedName>
    <definedName name="XREF_COLUMN_16" hidden="1">'[166]Selección partidas que suman'!#REF!</definedName>
    <definedName name="XREF_COLUMN_17" hidden="1">'[167]Previsión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'[166]Conciliaciones Bancarias'!#REF!</definedName>
    <definedName name="XREF_COLUMN_22" hidden="1">#REF!</definedName>
    <definedName name="XREF_COLUMN_23" hidden="1">'[166]Conciliaciones Bancarias'!#REF!</definedName>
    <definedName name="XREF_COLUMN_24" hidden="1">'[166]Conciliaciones Bancarias'!#REF!</definedName>
    <definedName name="XREF_COLUMN_25" hidden="1">'[166]Conciliaciones Bancarias'!#REF!</definedName>
    <definedName name="XREF_COLUMN_26" hidden="1">'[166]Conciliaciones Bancarias'!#REF!</definedName>
    <definedName name="XREF_COLUMN_27" hidden="1">#REF!</definedName>
    <definedName name="XREF_COLUMN_28" hidden="1">'[166]Conciliaciones Bancarias'!#REF!</definedName>
    <definedName name="XREF_COLUMN_29" hidden="1">'[166]Conciliaciones Bancarias'!#REF!</definedName>
    <definedName name="XREF_COLUMN_3" hidden="1">#REF!</definedName>
    <definedName name="XREF_COLUMN_30" hidden="1">'[166]Conciliaciones Bancarias'!#REF!</definedName>
    <definedName name="XREF_COLUMN_31" hidden="1">'[166]Conciliaciones Bancarias'!#REF!</definedName>
    <definedName name="XREF_COLUMN_32" hidden="1">'[166]Conciliaciones Bancarias'!#REF!</definedName>
    <definedName name="XREF_COLUMN_33" hidden="1">'[166]Conciliaciones Bancarias'!#REF!</definedName>
    <definedName name="XREF_COLUMN_34" hidden="1">'[166]Conciliaciones Bancarias'!#REF!</definedName>
    <definedName name="XREF_COLUMN_35" hidden="1">'[166]Conciliaciones Bancarias'!#REF!</definedName>
    <definedName name="XREF_COLUMN_36" hidden="1">'[166]Conciliaciones Bancarias'!#REF!</definedName>
    <definedName name="XREF_COLUMN_37" hidden="1">'[166]Conciliaciones Bancarias'!#REF!</definedName>
    <definedName name="XREF_COLUMN_38" hidden="1">'[166]Conciliaciones Bancarias'!#REF!</definedName>
    <definedName name="XREF_COLUMN_39" hidden="1">'[166]Conciliaciones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'[168]P.G.'!#REF!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'[169]GMP-11'!#REF!</definedName>
    <definedName name="XRefCopy100Row" hidden="1">#REF!</definedName>
    <definedName name="XRefCopy101" hidden="1">'[167]Cruce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'[170]Gastos de lanzamiento'!#REF!</definedName>
    <definedName name="XRefCopy103Row" hidden="1">#REF!</definedName>
    <definedName name="XRefCopy104" hidden="1">'[169]GMP-1'!#REF!</definedName>
    <definedName name="XRefCopy104Row" hidden="1">#REF!</definedName>
    <definedName name="XRefCopy105" hidden="1">'[167]Deudores pendientes de fact.'!#REF!</definedName>
    <definedName name="XRefCopy105Row" hidden="1">#REF!</definedName>
    <definedName name="XRefCopy106" hidden="1">'[169]GMP-1'!#REF!</definedName>
    <definedName name="XRefCopy106Row" hidden="1">#REF!</definedName>
    <definedName name="XRefCopy107" hidden="1">'[169]GMP-1'!#REF!</definedName>
    <definedName name="XRefCopy107Row" hidden="1">[171]XREF!#REF!</definedName>
    <definedName name="XRefCopy108" hidden="1">'[170]Gastos de lanzamiento'!#REF!</definedName>
    <definedName name="XRefCopy108Row" hidden="1">[171]XREF!#REF!</definedName>
    <definedName name="XRefCopy109" hidden="1">'[170]Gastos de lanzamiento'!#REF!</definedName>
    <definedName name="XRefCopy109Row" hidden="1">#REF!</definedName>
    <definedName name="XRefCopy10Row" hidden="1">[172]XREF!#REF!</definedName>
    <definedName name="XRefCopy11" hidden="1">#REF!</definedName>
    <definedName name="XRefCopy110" hidden="1">'[166]Conciliaciones Bancarias'!#REF!</definedName>
    <definedName name="XRefCopy110Row" hidden="1">#REF!</definedName>
    <definedName name="XRefCopy111" hidden="1">'[170]Gastos de lanzamiento'!#REF!</definedName>
    <definedName name="XRefCopy111Row" hidden="1">#REF!</definedName>
    <definedName name="XRefCopy112" hidden="1">'[170]Gastos de lanzamiento'!#REF!</definedName>
    <definedName name="XRefCopy112Row" hidden="1">#REF!</definedName>
    <definedName name="XRefCopy113" hidden="1">'[170]Gastos de lanzamiento'!#REF!</definedName>
    <definedName name="XRefCopy113Row" hidden="1">#REF!</definedName>
    <definedName name="XRefCopy114" hidden="1">'[170]Gastos de lanzamiento'!#REF!</definedName>
    <definedName name="XRefCopy114Row" hidden="1">#REF!</definedName>
    <definedName name="XRefCopy115" hidden="1">'[170]Gastos de lanzamiento'!#REF!</definedName>
    <definedName name="XRefCopy115Row" hidden="1">#REF!</definedName>
    <definedName name="XRefCopy116" hidden="1">'[170]Gastos de lanzamiento'!#REF!</definedName>
    <definedName name="XRefCopy116Row" hidden="1">#REF!</definedName>
    <definedName name="XRefCopy117" hidden="1">'[167]Previsión Incob.'!#REF!</definedName>
    <definedName name="XRefCopy117Row" hidden="1">#REF!</definedName>
    <definedName name="XRefCopy118" hidden="1">'[170]Gastos de lanzamiento'!#REF!</definedName>
    <definedName name="XRefCopy118Row" hidden="1">#REF!</definedName>
    <definedName name="XRefCopy119" hidden="1">'[170]Gastos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'[170]Gastos de lanzamiento'!#REF!</definedName>
    <definedName name="XRefCopy120Row" hidden="1">#REF!</definedName>
    <definedName name="XRefCopy121" hidden="1">'[170]Gastos de lanzamiento'!#REF!</definedName>
    <definedName name="XRefCopy121Row" hidden="1">#REF!</definedName>
    <definedName name="XRefCopy122" hidden="1">'[167]Cruce de listados c_GL'!#REF!</definedName>
    <definedName name="XRefCopy122Row" hidden="1">#REF!</definedName>
    <definedName name="XRefCopy123" hidden="1">'[170]Gastos de lanzamiento'!#REF!</definedName>
    <definedName name="XRefCopy123Row" hidden="1">#REF!</definedName>
    <definedName name="XRefCopy124" hidden="1">'[170]Gastos de lanzamiento'!#REF!</definedName>
    <definedName name="XRefCopy124Row" hidden="1">#REF!</definedName>
    <definedName name="XRefCopy125" hidden="1">'[167]Cruce de listados c_GL'!#REF!</definedName>
    <definedName name="XRefCopy125Row" hidden="1">#REF!</definedName>
    <definedName name="XRefCopy126" hidden="1">'[167]Cruce de listados c_GL'!#REF!</definedName>
    <definedName name="XRefCopy126Row" hidden="1">#REF!</definedName>
    <definedName name="XRefCopy127" hidden="1">'[170]Gastos de lanzamiento'!#REF!</definedName>
    <definedName name="XRefCopy127Row" hidden="1">#REF!</definedName>
    <definedName name="XRefCopy128" hidden="1">'[170]Gastos de lanzamiento'!#REF!</definedName>
    <definedName name="XRefCopy128Row" hidden="1">#REF!</definedName>
    <definedName name="XRefCopy129" hidden="1">'[167]Cruce de listados c_GL'!#REF!</definedName>
    <definedName name="XRefCopy129Row" hidden="1">#REF!</definedName>
    <definedName name="XRefCopy12Row" hidden="1">[173]XREF!#REF!</definedName>
    <definedName name="XRefCopy13" hidden="1">'[48]Anexo I - Bs de uso'!#REF!</definedName>
    <definedName name="XRefCopy130" hidden="1">'[166]Conciliaciones Bancarias'!#REF!</definedName>
    <definedName name="XRefCopy130Row" hidden="1">#REF!</definedName>
    <definedName name="XRefCopy131" hidden="1">'[167]Cruce de listados c_GL'!#REF!</definedName>
    <definedName name="XRefCopy131Row" hidden="1">#REF!</definedName>
    <definedName name="XRefCopy132" hidden="1">'[170]Gastos de lanzamiento'!#REF!</definedName>
    <definedName name="XRefCopy132Row" hidden="1">#REF!</definedName>
    <definedName name="XRefCopy133" hidden="1">'[170]Gastos de lanzamiento'!#REF!</definedName>
    <definedName name="XRefCopy133Row" hidden="1">#REF!</definedName>
    <definedName name="XRefCopy134" hidden="1">'[167]Previsión Incob.'!#REF!</definedName>
    <definedName name="XRefCopy134Row" hidden="1">#REF!</definedName>
    <definedName name="XRefCopy135" hidden="1">'[170]Gastos de lanzamiento'!#REF!</definedName>
    <definedName name="XRefCopy135Row" hidden="1">#REF!</definedName>
    <definedName name="XRefCopy136" hidden="1">'[170]Gastos de lanzamiento'!#REF!</definedName>
    <definedName name="XRefCopy136Row" hidden="1">#REF!</definedName>
    <definedName name="XRefCopy137" hidden="1">'[169]GMP-1'!#REF!</definedName>
    <definedName name="XRefCopy137Row" hidden="1">#REF!</definedName>
    <definedName name="XRefCopy138" hidden="1">'[167]Previsión Incob.'!#REF!</definedName>
    <definedName name="XRefCopy138Row" hidden="1">#REF!</definedName>
    <definedName name="XRefCopy139" hidden="1">'[170]Gastos de lanzamiento'!#REF!</definedName>
    <definedName name="XRefCopy139Row" hidden="1">#REF!</definedName>
    <definedName name="XRefCopy13Row" hidden="1">[173]XREF!#REF!</definedName>
    <definedName name="XRefCopy14" hidden="1">#REF!</definedName>
    <definedName name="XRefCopy140" hidden="1">'[170]Gastos de lanzamiento'!#REF!</definedName>
    <definedName name="XRefCopy140Row" hidden="1">#REF!</definedName>
    <definedName name="XRefCopy141" hidden="1">'[167]Previsión Incob.'!#REF!</definedName>
    <definedName name="XRefCopy141Row" hidden="1">#REF!</definedName>
    <definedName name="XRefCopy142" hidden="1">'[170]Gastos de lanzamiento'!#REF!</definedName>
    <definedName name="XRefCopy142Row" hidden="1">#REF!</definedName>
    <definedName name="XRefCopy143" hidden="1">'[170]Gastos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'[167]Previsión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[174]Caja!#REF!</definedName>
    <definedName name="XRefCopy148Row" hidden="1">#REF!</definedName>
    <definedName name="XRefCopy149" hidden="1">'[166]Selección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'[170]Gastos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'[169]GMP-1'!#REF!</definedName>
    <definedName name="XRefCopy155Row" hidden="1">[167]XREF!#REF!</definedName>
    <definedName name="XRefCopy156" hidden="1">#REF!</definedName>
    <definedName name="XRefCopy156Row" hidden="1">#REF!</definedName>
    <definedName name="XRefCopy157" hidden="1">'[166]Conciliaciones Bancarias'!#REF!</definedName>
    <definedName name="XRefCopy157Row" hidden="1">#REF!</definedName>
    <definedName name="XRefCopy158" hidden="1">'[166]Conciliaciones Bancarias'!#REF!</definedName>
    <definedName name="XRefCopy158Row" hidden="1">[167]XREF!#REF!</definedName>
    <definedName name="XRefCopy159" hidden="1">'[170]Gastos de lanzamiento'!#REF!</definedName>
    <definedName name="XRefCopy159Row" hidden="1">[175]XREF!#REF!</definedName>
    <definedName name="XRefCopy15Row" hidden="1">[173]XREF!#REF!</definedName>
    <definedName name="XRefCopy16" hidden="1">'[48]Anexo I - Bs de uso'!#REF!</definedName>
    <definedName name="XRefCopy160" hidden="1">'[166]Conciliaciones Bancarias'!#REF!</definedName>
    <definedName name="XRefCopy160Row" hidden="1">#REF!</definedName>
    <definedName name="XRefCopy161" hidden="1">'[170]Gastos de lanzamiento'!#REF!</definedName>
    <definedName name="XRefCopy161Row" hidden="1">#REF!</definedName>
    <definedName name="XRefCopy162" hidden="1">'[170]Gastos de lanzamiento'!#REF!</definedName>
    <definedName name="XRefCopy162Row" hidden="1">#REF!</definedName>
    <definedName name="XRefCopy163" hidden="1">'[169]GMP-1'!#REF!</definedName>
    <definedName name="XRefCopy163Row" hidden="1">#REF!</definedName>
    <definedName name="XRefCopy164" hidden="1">'[169]GMP-1'!#REF!</definedName>
    <definedName name="XRefCopy164Row" hidden="1">[167]XREF!#REF!</definedName>
    <definedName name="XRefCopy165" hidden="1">'[170]Gastos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'[167]Cruce de listados c_GL'!#REF!</definedName>
    <definedName name="XRefCopy168Row" hidden="1">[167]XREF!#REF!</definedName>
    <definedName name="XRefCopy169" hidden="1">'[166]Conciliaciones Bancarias'!#REF!</definedName>
    <definedName name="XRefCopy169Row" hidden="1">#REF!</definedName>
    <definedName name="XRefCopy16Row" hidden="1">[173]XREF!#REF!</definedName>
    <definedName name="XRefCopy17" hidden="1">'[165]2.1.01.02.01.05'!#REF!</definedName>
    <definedName name="XRefCopy170" hidden="1">'[170]Gastos de lanzamiento'!#REF!</definedName>
    <definedName name="XRefCopy170Row" hidden="1">#REF!</definedName>
    <definedName name="XRefCopy171" hidden="1">'[170]Gastos de lanzamiento'!#REF!</definedName>
    <definedName name="XRefCopy171Row" hidden="1">#REF!</definedName>
    <definedName name="XRefCopy172" hidden="1">'[170]Gastos de lanzamiento'!#REF!</definedName>
    <definedName name="XRefCopy172Row" hidden="1">#REF!</definedName>
    <definedName name="XRefCopy173" hidden="1">'[170]Gastos de lanzamiento'!#REF!</definedName>
    <definedName name="XRefCopy173Row" hidden="1">#REF!</definedName>
    <definedName name="XRefCopy174" hidden="1">'[166]Conciliaciones Bancarias'!#REF!</definedName>
    <definedName name="XRefCopy174Row" hidden="1">[167]XREF!#REF!</definedName>
    <definedName name="XRefCopy175" hidden="1">'[166]Conciliaciones Bancarias'!#REF!</definedName>
    <definedName name="XRefCopy175Row" hidden="1">#REF!</definedName>
    <definedName name="XRefCopy176" hidden="1">'[166]Conciliaciones Bancarias'!#REF!</definedName>
    <definedName name="XRefCopy176Row" hidden="1">[167]XREF!#REF!</definedName>
    <definedName name="XRefCopy177" hidden="1">'[170]Gastos de lanzamiento'!#REF!</definedName>
    <definedName name="XRefCopy177Row" hidden="1">[167]XREF!#REF!</definedName>
    <definedName name="XRefCopy178" hidden="1">'[169]GMP-5'!#REF!</definedName>
    <definedName name="XRefCopy178Row" hidden="1">#REF!</definedName>
    <definedName name="XRefCopy179" hidden="1">'[170]Gastos de lanzamiento'!#REF!</definedName>
    <definedName name="XRefCopy179Row" hidden="1">[167]XREF!#REF!</definedName>
    <definedName name="XRefCopy17Row" hidden="1">#REF!</definedName>
    <definedName name="XRefCopy18" hidden="1">'[48]nota 3'!#REF!</definedName>
    <definedName name="XRefCopy180" hidden="1">'[170]Gastos de lanzamiento'!#REF!</definedName>
    <definedName name="XRefCopy180Row" hidden="1">#REF!</definedName>
    <definedName name="XRefCopy181" hidden="1">'[166]Conciliaciones Bancarias'!#REF!</definedName>
    <definedName name="XRefCopy181Row" hidden="1">#REF!</definedName>
    <definedName name="XRefCopy182" hidden="1">'[170]Gastos de lanzamiento'!#REF!</definedName>
    <definedName name="XRefCopy182Row" hidden="1">[167]XREF!#REF!</definedName>
    <definedName name="XRefCopy183" hidden="1">'[170]Gastos de lanzamiento'!#REF!</definedName>
    <definedName name="XRefCopy183Row" hidden="1">#REF!</definedName>
    <definedName name="XRefCopy184" hidden="1">'[170]Gastos de lanzamiento'!#REF!</definedName>
    <definedName name="XRefCopy184Row" hidden="1">#REF!</definedName>
    <definedName name="XRefCopy185" hidden="1">'[170]Gastos de lanzamiento'!#REF!</definedName>
    <definedName name="XRefCopy185Row" hidden="1">[167]XREF!#REF!</definedName>
    <definedName name="XRefCopy186" hidden="1">'[166]Conciliaciones Bancarias'!#REF!</definedName>
    <definedName name="XRefCopy186Row" hidden="1">#REF!</definedName>
    <definedName name="XRefCopy187" hidden="1">'[170]Gastos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'[176]Conciliaciones Bancarias'!#REF!</definedName>
    <definedName name="XRefCopy189Row" hidden="1">#REF!</definedName>
    <definedName name="XRefCopy18Row" hidden="1">[173]XREF!#REF!</definedName>
    <definedName name="XRefCopy19" hidden="1">#REF!</definedName>
    <definedName name="XRefCopy190" hidden="1">'[176]Conciliaciones Bancarias'!#REF!</definedName>
    <definedName name="XRefCopy190Row" hidden="1">#REF!</definedName>
    <definedName name="XRefCopy191" hidden="1">'[167]Previsión Incob.'!#REF!</definedName>
    <definedName name="XRefCopy191Row" hidden="1">[167]XREF!#REF!</definedName>
    <definedName name="XRefCopy192" hidden="1">'[166]Conciliaciones Bancarias'!#REF!</definedName>
    <definedName name="XRefCopy192Row" hidden="1">[167]XREF!#REF!</definedName>
    <definedName name="XRefCopy193" hidden="1">#REF!</definedName>
    <definedName name="XRefCopy193Row" hidden="1">[167]XREF!#REF!</definedName>
    <definedName name="XRefCopy194" hidden="1">'[166]Conciliaciones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'[166]Selección partidas que suman'!#REF!</definedName>
    <definedName name="XRefCopy197Row" hidden="1">#REF!</definedName>
    <definedName name="XRefCopy198" hidden="1">#REF!</definedName>
    <definedName name="XRefCopy199" hidden="1">'[169]GMP-1'!#REF!</definedName>
    <definedName name="XRefCopy199Row" hidden="1">#REF!</definedName>
    <definedName name="XRefCopy19Row" hidden="1">[173]XREF!#REF!</definedName>
    <definedName name="XRefCopy1Row" hidden="1">#REF!</definedName>
    <definedName name="XRefCopy2" hidden="1">#REF!</definedName>
    <definedName name="XRefCopy20" hidden="1">#REF!</definedName>
    <definedName name="XRefCopy200" hidden="1">'[167]Previsión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'[170]Gastos de lanzamiento'!#REF!</definedName>
    <definedName name="XRefCopy202Row" hidden="1">#REF!</definedName>
    <definedName name="XRefCopy203" hidden="1">'[166]Selección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[167]XREF!#REF!</definedName>
    <definedName name="XRefCopy206" hidden="1">#REF!</definedName>
    <definedName name="XRefCopy206Row" hidden="1">#REF!</definedName>
    <definedName name="XRefCopy207" hidden="1">'[166]Conciliaciones Bancarias'!#REF!</definedName>
    <definedName name="XRefCopy207Row" hidden="1">#REF!</definedName>
    <definedName name="XRefCopy208" hidden="1">'[170]Gastos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'[170]Gastos de lanzamiento'!#REF!</definedName>
    <definedName name="XRefCopy211Row" hidden="1">#REF!</definedName>
    <definedName name="XRefCopy212" hidden="1">'[166]Conciliaciones Bancarias'!#REF!</definedName>
    <definedName name="XRefCopy212Row" hidden="1">[167]XREF!#REF!</definedName>
    <definedName name="XRefCopy213" hidden="1">'[170]Gastos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'[176]Conciliaciones Bancarias'!#REF!</definedName>
    <definedName name="XRefCopy217Row" hidden="1">#REF!</definedName>
    <definedName name="XRefCopy218" hidden="1">'[166]Conciliaciones Bancarias'!#REF!</definedName>
    <definedName name="XRefCopy218Row" hidden="1">#REF!</definedName>
    <definedName name="XRefCopy219" hidden="1">'[166]Conciliaciones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'[167]Previsión Incob.'!#REF!</definedName>
    <definedName name="XRefCopy223Row" hidden="1">[167]XREF!#REF!</definedName>
    <definedName name="XRefCopy224" hidden="1">'[169]GMP-1'!#REF!</definedName>
    <definedName name="XRefCopy224Row" hidden="1">#REF!</definedName>
    <definedName name="XRefCopy225" hidden="1">'[176]Conciliaciones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[167]XREF!#REF!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[167]XREF!#REF!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'[166]Conciliaciones Bancarias'!#REF!</definedName>
    <definedName name="XRefCopy233Row" hidden="1">[167]XREF!#REF!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'[166]Conciliaciones Bancarias'!#REF!</definedName>
    <definedName name="XRefCopy237Row" hidden="1">#REF!</definedName>
    <definedName name="XRefCopy238" hidden="1">'[169]GMP-5'!#REF!</definedName>
    <definedName name="XRefCopy238Row" hidden="1">[167]XREF!#REF!</definedName>
    <definedName name="XRefCopy239" hidden="1">'[176]Conciliaciones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'[167]Previsión Incob.'!#REF!</definedName>
    <definedName name="XRefCopy242Row" hidden="1">[167]XREF!#REF!</definedName>
    <definedName name="XRefCopy243" hidden="1">'[176]Conciliaciones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'[177]Previsión Incob'!#REF!</definedName>
    <definedName name="XRefCopy248Row" hidden="1">#REF!</definedName>
    <definedName name="XRefCopy249" hidden="1">'[176]Conciliaciones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'[166]Conciliaciones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'[170]Gastos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[167]XREF!#REF!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[167]XREF!#REF!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'[176]Conciliaciones Bancarias'!#REF!</definedName>
    <definedName name="XRefCopy261Row" hidden="1">[176]XREF!#REF!</definedName>
    <definedName name="XRefCopy262" hidden="1">'[166]Conciliaciones Bancarias'!#REF!</definedName>
    <definedName name="XRefCopy262Row" hidden="1">[166]XREF!#REF!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'[169]GMP-5'!#REF!</definedName>
    <definedName name="XRefCopy267Row" hidden="1">[170]XREF!#REF!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'[169]GMP-5'!#REF!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[167]XREF!#REF!</definedName>
    <definedName name="XRefCopy278" hidden="1">#REF!</definedName>
    <definedName name="XRefCopy278Row" hidden="1">[167]XREF!#REF!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'[170]Gastos de lanzamiento'!#REF!</definedName>
    <definedName name="XRefCopy280Row" hidden="1">[166]XREF!#REF!</definedName>
    <definedName name="XRefCopy281" hidden="1">#REF!</definedName>
    <definedName name="XRefCopy281Row" hidden="1">[167]XREF!#REF!</definedName>
    <definedName name="XRefCopy282" hidden="1">#REF!</definedName>
    <definedName name="XRefCopy282Row" hidden="1">[167]XREF!#REF!</definedName>
    <definedName name="XRefCopy283" hidden="1">'[178]GMP-5'!#REF!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[167]XREF!#REF!</definedName>
    <definedName name="XRefCopy286Row" hidden="1">[167]XREF!#REF!</definedName>
    <definedName name="XRefCopy288" hidden="1">'[169]GMP-5'!#REF!</definedName>
    <definedName name="XRefCopy288Row" hidden="1">[167]XREF!#REF!</definedName>
    <definedName name="XRefCopy289" hidden="1">'[169]GMP-5'!#REF!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[167]XREF!#REF!</definedName>
    <definedName name="XRefCopy291Row" hidden="1">[167]XREF!#REF!</definedName>
    <definedName name="XRefCopy292" hidden="1">[179]BEAL!#REF!</definedName>
    <definedName name="XRefCopy292Row" hidden="1">[167]XREF!#REF!</definedName>
    <definedName name="XRefCopy293" hidden="1">'[178]GMP-5'!#REF!</definedName>
    <definedName name="XRefCopy293Row" hidden="1">[167]XREF!#REF!</definedName>
    <definedName name="XRefCopy294Row" hidden="1">[167]XREF!#REF!</definedName>
    <definedName name="XRefCopy295Row" hidden="1">[167]XREF!#REF!</definedName>
    <definedName name="XRefCopy296Row" hidden="1">[167]XREF!#REF!</definedName>
    <definedName name="XRefCopy297Row" hidden="1">[167]XREF!#REF!</definedName>
    <definedName name="XRefCopy298Row" hidden="1">[167]XREF!#REF!</definedName>
    <definedName name="XRefCopy299Row" hidden="1">[167]XREF!#REF!</definedName>
    <definedName name="XRefCopy29Row" hidden="1">#REF!</definedName>
    <definedName name="XRefCopy2Row" hidden="1">[173]XREF!#REF!</definedName>
    <definedName name="XRefCopy3" hidden="1">#REF!</definedName>
    <definedName name="XRefCopy30" hidden="1">#REF!</definedName>
    <definedName name="XRefCopy300Row" hidden="1">[167]XREF!#REF!</definedName>
    <definedName name="XRefCopy301Row" hidden="1">[167]XREF!#REF!</definedName>
    <definedName name="XRefCopy302Row" hidden="1">[167]XREF!#REF!</definedName>
    <definedName name="XRefCopy303Row" hidden="1">[167]XREF!#REF!</definedName>
    <definedName name="XRefCopy304Row" hidden="1">[167]XREF!#REF!</definedName>
    <definedName name="XRefCopy305Row" hidden="1">[167]XREF!#REF!</definedName>
    <definedName name="XRefCopy308Row" hidden="1">[167]XREF!#REF!</definedName>
    <definedName name="XRefCopy30Row" hidden="1">[180]XREF!#REF!</definedName>
    <definedName name="XRefCopy31" hidden="1">#REF!</definedName>
    <definedName name="XRefCopy310Row" hidden="1">[167]XREF!#REF!</definedName>
    <definedName name="XRefCopy311Row" hidden="1">[167]XREF!#REF!</definedName>
    <definedName name="XRefCopy312Row" hidden="1">[167]XREF!#REF!</definedName>
    <definedName name="XRefCopy314Row" hidden="1">[167]XREF!#REF!</definedName>
    <definedName name="XRefCopy315" hidden="1">#REF!</definedName>
    <definedName name="XRefCopy315Row" hidden="1">[167]XREF!#REF!</definedName>
    <definedName name="XRefCopy316Row" hidden="1">[167]XREF!#REF!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[181]XREF!#REF!</definedName>
    <definedName name="XRefCopy328" hidden="1">#REF!</definedName>
    <definedName name="XRefCopy329" hidden="1">#REF!</definedName>
    <definedName name="XRefCopy329Row" hidden="1">[181]XREF!#REF!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[181]XREF!#REF!</definedName>
    <definedName name="XRefCopy331" hidden="1">#REF!</definedName>
    <definedName name="XRefCopy331Row" hidden="1">[167]XREF!#REF!</definedName>
    <definedName name="XRefCopy332" hidden="1">#REF!</definedName>
    <definedName name="XRefCopy332Row" hidden="1">[181]XREF!#REF!</definedName>
    <definedName name="XRefCopy333" hidden="1">#REF!</definedName>
    <definedName name="XRefCopy333Row" hidden="1">[181]XREF!#REF!</definedName>
    <definedName name="XRefCopy334" hidden="1">#REF!</definedName>
    <definedName name="XRefCopy334Row" hidden="1">[181]XREF!#REF!</definedName>
    <definedName name="XRefCopy335" hidden="1">#REF!</definedName>
    <definedName name="XRefCopy335Row" hidden="1">[181]XREF!#REF!</definedName>
    <definedName name="XRefCopy336" hidden="1">#REF!</definedName>
    <definedName name="XRefCopy336Row" hidden="1">[181]XREF!#REF!</definedName>
    <definedName name="XRefCopy337" hidden="1">#REF!</definedName>
    <definedName name="XRefCopy337Row" hidden="1">[181]XREF!#REF!</definedName>
    <definedName name="XRefCopy338" hidden="1">#REF!</definedName>
    <definedName name="XRefCopy338Row" hidden="1">[181]XREF!#REF!</definedName>
    <definedName name="XRefCopy339Row" hidden="1">[181]XREF!#REF!</definedName>
    <definedName name="XRefCopy33Row" hidden="1">#REF!</definedName>
    <definedName name="XRefCopy34" hidden="1">#REF!</definedName>
    <definedName name="XRefCopy340Row" hidden="1">[181]XREF!#REF!</definedName>
    <definedName name="XRefCopy341Row" hidden="1">[181]XREF!#REF!</definedName>
    <definedName name="XRefCopy342Row" hidden="1">[181]XREF!#REF!</definedName>
    <definedName name="XRefCopy343Row" hidden="1">[181]XREF!#REF!</definedName>
    <definedName name="XRefCopy344Row" hidden="1">[181]XREF!#REF!</definedName>
    <definedName name="XRefCopy347Row" hidden="1">[181]XREF!#REF!</definedName>
    <definedName name="XRefCopy34Row" hidden="1">#REF!</definedName>
    <definedName name="XRefCopy35" hidden="1">'[48]Anexo IV - previsiones'!#REF!</definedName>
    <definedName name="XRefCopy351Row" hidden="1">[181]XREF!#REF!</definedName>
    <definedName name="XRefCopy353" hidden="1">#REF!</definedName>
    <definedName name="XRefCopy353Row" hidden="1">[181]XREF!#REF!</definedName>
    <definedName name="XRefCopy358" hidden="1">#REF!</definedName>
    <definedName name="XRefCopy359" hidden="1">#REF!</definedName>
    <definedName name="XRefCopy35Row" hidden="1">[180]XREF!#REF!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[182]analisis!#REF!</definedName>
    <definedName name="XRefCopy38Row" hidden="1">[183]XREF!#REF!</definedName>
    <definedName name="XRefCopy39" hidden="1">#REF!</definedName>
    <definedName name="XRefCopy39Row" hidden="1">[180]XREF!#REF!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[183]XREF!#REF!</definedName>
    <definedName name="XRefCopy42" hidden="1">'[165]2.1.01.02.01.06'!#REF!</definedName>
    <definedName name="XRefCopy42Row" hidden="1">#REF!</definedName>
    <definedName name="XRefCopy43" hidden="1">'[48]nota 3'!#REF!</definedName>
    <definedName name="XRefCopy43Row" hidden="1">[180]XREF!#REF!</definedName>
    <definedName name="XRefCopy44" hidden="1">#REF!</definedName>
    <definedName name="XRefCopy44Row" hidden="1">#REF!</definedName>
    <definedName name="XRefCopy45" hidden="1">'[167]Cruce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[180]XREF!#REF!</definedName>
    <definedName name="XRefCopy48" hidden="1">#REF!</definedName>
    <definedName name="XRefCopy48Row" hidden="1">#REF!</definedName>
    <definedName name="XRefCopy49" hidden="1">'[167]Cruce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[184]MMA!#REF!</definedName>
    <definedName name="XRefCopy51Row" hidden="1">#REF!</definedName>
    <definedName name="XRefCopy52" hidden="1">[184]MMA!#REF!</definedName>
    <definedName name="XRefCopy52Row" hidden="1">#REF!</definedName>
    <definedName name="XRefCopy53" hidden="1">#REF!</definedName>
    <definedName name="XRefCopy53Row" hidden="1">#REF!</definedName>
    <definedName name="XRefCopy54" hidden="1">'[167]Cruce de listados c_GL'!#REF!</definedName>
    <definedName name="XRefCopy54Row" hidden="1">[180]XREF!#REF!</definedName>
    <definedName name="XRefCopy55" hidden="1">'[167]Previsión Incob.'!#REF!</definedName>
    <definedName name="XRefCopy55Row" hidden="1">[180]XREF!#REF!</definedName>
    <definedName name="XRefCopy56" hidden="1">'[167]Previsión Incob.'!#REF!</definedName>
    <definedName name="XRefCopy56Row" hidden="1">[180]XREF!#REF!</definedName>
    <definedName name="XRefCopy57" hidden="1">'[167]Previsión Incob.'!#REF!</definedName>
    <definedName name="XRefCopy57Row" hidden="1">[180]XREF!#REF!</definedName>
    <definedName name="XRefCopy58" hidden="1">'[166]Conciliaciones Bancarias'!#REF!</definedName>
    <definedName name="XRefCopy58Row" hidden="1">[180]XREF!#REF!</definedName>
    <definedName name="XRefCopy59" hidden="1">'[166]Conciliaciones Bancarias'!#REF!</definedName>
    <definedName name="XRefCopy59Row" hidden="1">[180]XREF!#REF!</definedName>
    <definedName name="XRefCopy5Row" hidden="1">#REF!</definedName>
    <definedName name="XRefCopy6" hidden="1">'[48]Anexo I - Bs de uso'!#REF!</definedName>
    <definedName name="XRefCopy60" hidden="1">'[166]Conciliaciones Bancarias'!#REF!</definedName>
    <definedName name="XRefCopy60Row" hidden="1">#REF!</definedName>
    <definedName name="XRefCopy61" hidden="1">'[166]Conciliaciones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'[166]Conciliaciones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'[167]Cruce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'[169]GMP-2'!#REF!</definedName>
    <definedName name="XRefCopy68Row" hidden="1">#REF!</definedName>
    <definedName name="XRefCopy69" hidden="1">'[166]Conciliaciones Bancarias'!#REF!</definedName>
    <definedName name="XRefCopy69Row" hidden="1">#REF!</definedName>
    <definedName name="XRefCopy6Row" hidden="1">[185]XREF!#REF!</definedName>
    <definedName name="XRefCopy7" hidden="1">'[48]Anexo I - Bs de uso'!#REF!</definedName>
    <definedName name="XRefCopy70" hidden="1">'[167]Cruce de listados c_GL'!#REF!</definedName>
    <definedName name="XRefCopy70Row" hidden="1">#REF!</definedName>
    <definedName name="XRefCopy71" hidden="1">'[167]Cruce de listados c_GL'!#REF!</definedName>
    <definedName name="XRefCopy71Row" hidden="1">#REF!</definedName>
    <definedName name="XRefCopy72" hidden="1">'[166]Conciliaciones Bancarias'!#REF!</definedName>
    <definedName name="XRefCopy72Row" hidden="1">#REF!</definedName>
    <definedName name="XRefCopy73" hidden="1">'[170]Gastos de lanzamiento'!#REF!</definedName>
    <definedName name="XRefCopy73Row" hidden="1">#REF!</definedName>
    <definedName name="XRefCopy74" hidden="1">'[167]Cruce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'[167]Cruce de listados c_GL'!#REF!</definedName>
    <definedName name="XRefCopy76Row" hidden="1">#REF!</definedName>
    <definedName name="XRefCopy77" hidden="1">'[167]Previsión Incob.'!#REF!</definedName>
    <definedName name="XRefCopy77Row" hidden="1">#REF!</definedName>
    <definedName name="XRefCopy78" hidden="1">'[170]Gastos de lanzamiento'!#REF!</definedName>
    <definedName name="XRefCopy78Row" hidden="1">#REF!</definedName>
    <definedName name="XRefCopy79" hidden="1">'[166]Conciliaciones Bancarias'!#REF!</definedName>
    <definedName name="XRefCopy79Row" hidden="1">#REF!</definedName>
    <definedName name="XRefCopy7Row" hidden="1">#REF!</definedName>
    <definedName name="XRefCopy8" hidden="1">'[186]GAN-3|1 Prev Inc'!#REF!</definedName>
    <definedName name="XRefCopy80" hidden="1">'[170]Gastos de lanzamiento'!#REF!</definedName>
    <definedName name="XRefCopy80Row" hidden="1">#REF!</definedName>
    <definedName name="XRefCopy81" hidden="1">'[170]Gastos de lanzamiento'!#REF!</definedName>
    <definedName name="XRefCopy81Row" hidden="1">#REF!</definedName>
    <definedName name="XRefCopy82" hidden="1">'[169]GMP-1'!#REF!</definedName>
    <definedName name="XRefCopy82Row" hidden="1">#REF!</definedName>
    <definedName name="XRefCopy83" hidden="1">'[169]GMP-1'!#REF!</definedName>
    <definedName name="XRefCopy83Row" hidden="1">#REF!</definedName>
    <definedName name="XRefCopy84" hidden="1">'[170]Gastos de lanzamiento'!#REF!</definedName>
    <definedName name="XRefCopy84Row" hidden="1">#REF!</definedName>
    <definedName name="XRefCopy85" hidden="1">'[170]Gastos de lanzamiento'!#REF!</definedName>
    <definedName name="XRefCopy85Row" hidden="1">#REF!</definedName>
    <definedName name="XRefCopy86" hidden="1">'[167]Previsión Incob.'!#REF!</definedName>
    <definedName name="XRefCopy86Row" hidden="1">#REF!</definedName>
    <definedName name="XRefCopy87" hidden="1">'[170]Gastos de lanzamiento'!#REF!</definedName>
    <definedName name="XRefCopy87Row" hidden="1">#REF!</definedName>
    <definedName name="XRefCopy88" hidden="1">'[167]Previsión Incob.'!#REF!</definedName>
    <definedName name="XRefCopy88Row" hidden="1">#REF!</definedName>
    <definedName name="XRefCopy89" hidden="1">'[167]Previsión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'[170]Gastos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'[169]GMP-1'!#REF!</definedName>
    <definedName name="XRefCopy92Row" hidden="1">#REF!</definedName>
    <definedName name="XRefCopy93" hidden="1">'[170]Gastos de lanzamiento'!#REF!</definedName>
    <definedName name="XRefCopy93Row" hidden="1">#REF!</definedName>
    <definedName name="XRefCopy94" hidden="1">'[170]Gastos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'[170]Gastos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[187]XREF!#REF!</definedName>
    <definedName name="XRefPaste101" hidden="1">'[169]GMP-9'!#REF!</definedName>
    <definedName name="XRefPaste101Row" hidden="1">[188]XREF!#REF!</definedName>
    <definedName name="XRefPaste102" hidden="1">[188]TPO!#REF!</definedName>
    <definedName name="XRefPaste102Row" hidden="1">[188]XREF!#REF!</definedName>
    <definedName name="XRefPaste103" hidden="1">'[169]GMP-1'!#REF!</definedName>
    <definedName name="XRefPaste103Row" hidden="1">#REF!</definedName>
    <definedName name="XRefPaste104" hidden="1">'[169]GMP-9'!#REF!</definedName>
    <definedName name="XRefPaste104Row" hidden="1">[167]XREF!#REF!</definedName>
    <definedName name="XRefPaste105" hidden="1">'[166]Conciliaciones Bancarias'!#REF!</definedName>
    <definedName name="XRefPaste105Row" hidden="1">#REF!</definedName>
    <definedName name="XRefPaste106" hidden="1">'[169]GMP-9'!#REF!</definedName>
    <definedName name="XRefPaste106Row" hidden="1">[188]XREF!#REF!</definedName>
    <definedName name="XRefPaste107" hidden="1">#REF!</definedName>
    <definedName name="XRefPaste107Row" hidden="1">[187]XREF!#REF!</definedName>
    <definedName name="XRefPaste108" hidden="1">'[169]GMP-2'!#REF!</definedName>
    <definedName name="XRefPaste108Row" hidden="1">[167]XREF!#REF!</definedName>
    <definedName name="XRefPaste109" hidden="1">#REF!</definedName>
    <definedName name="XRefPaste109Row" hidden="1">[188]XREF!#REF!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[188]XREF!#REF!</definedName>
    <definedName name="XRefPaste111" hidden="1">#REF!</definedName>
    <definedName name="XRefPaste111Row" hidden="1">[167]XREF!#REF!</definedName>
    <definedName name="XRefPaste112" hidden="1">'[169]GMP-2'!#REF!</definedName>
    <definedName name="XRefPaste112Row" hidden="1">[188]XREF!#REF!</definedName>
    <definedName name="XRefPaste113" hidden="1">#REF!</definedName>
    <definedName name="XRefPaste113Row" hidden="1">[188]XREF!#REF!</definedName>
    <definedName name="XRefPaste114" hidden="1">#REF!</definedName>
    <definedName name="XRefPaste114Row" hidden="1">[167]XREF!#REF!</definedName>
    <definedName name="XRefPaste115" hidden="1">#REF!</definedName>
    <definedName name="XRefPaste115Row" hidden="1">[188]XREF!#REF!</definedName>
    <definedName name="XRefPaste116" hidden="1">#REF!</definedName>
    <definedName name="XRefPaste116Row" hidden="1">[188]XREF!#REF!</definedName>
    <definedName name="XRefPaste117" hidden="1">#REF!</definedName>
    <definedName name="XRefPaste117Row" hidden="1">[167]XREF!#REF!</definedName>
    <definedName name="XRefPaste118" hidden="1">#REF!</definedName>
    <definedName name="XRefPaste118Row" hidden="1">[188]XREF!#REF!</definedName>
    <definedName name="XRefPaste119" hidden="1">#REF!</definedName>
    <definedName name="XRefPaste119Row" hidden="1">[167]XREF!#REF!</definedName>
    <definedName name="XRefPaste11Row" hidden="1">#REF!</definedName>
    <definedName name="XRefPaste12" hidden="1">#REF!</definedName>
    <definedName name="XRefPaste120" hidden="1">[174]Caja!#REF!</definedName>
    <definedName name="XRefPaste120Row" hidden="1">[167]XREF!#REF!</definedName>
    <definedName name="XRefPaste121" hidden="1">[174]Caja!#REF!</definedName>
    <definedName name="XRefPaste121Row" hidden="1">#REF!</definedName>
    <definedName name="XRefPaste122" hidden="1">[174]Caja!#REF!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[174]Caja!#REF!</definedName>
    <definedName name="XRefPaste125Row" hidden="1">#REF!</definedName>
    <definedName name="XRefPaste126" hidden="1">'[169]GMP-2'!#REF!</definedName>
    <definedName name="XRefPaste126Row" hidden="1">#REF!</definedName>
    <definedName name="XRefPaste127" hidden="1">'[169]GMP-1'!#REF!</definedName>
    <definedName name="XRefPaste127Row" hidden="1">#REF!</definedName>
    <definedName name="XRefPaste128" hidden="1">'[169]GMP-1'!#REF!</definedName>
    <definedName name="XRefPaste128Row" hidden="1">#REF!</definedName>
    <definedName name="XRefPaste129" hidden="1">'[169]GMP-1'!#REF!</definedName>
    <definedName name="XRefPaste129Row" hidden="1">[167]XREF!#REF!</definedName>
    <definedName name="XRefPaste12Row" hidden="1">#REF!</definedName>
    <definedName name="XRefPaste13" hidden="1">#REF!</definedName>
    <definedName name="XRefPaste130" hidden="1">[174]Caja!#REF!</definedName>
    <definedName name="XRefPaste130Row" hidden="1">#REF!</definedName>
    <definedName name="XRefPaste131" hidden="1">'[169]GMP-9'!#REF!</definedName>
    <definedName name="XRefPaste131Row" hidden="1">[189]XREF!#REF!</definedName>
    <definedName name="XRefPaste132" hidden="1">'[178]GMP-2'!#REF!</definedName>
    <definedName name="XRefPaste132Row" hidden="1">#REF!</definedName>
    <definedName name="XRefPaste133" hidden="1">#REF!</definedName>
    <definedName name="XRefPaste133Row" hidden="1">[167]XREF!#REF!</definedName>
    <definedName name="XRefPaste134" hidden="1">'[169]GMP-1'!#REF!</definedName>
    <definedName name="XRefPaste134Row" hidden="1">[167]XREF!#REF!</definedName>
    <definedName name="XRefPaste135" hidden="1">'[169]GMP-1'!#REF!</definedName>
    <definedName name="XRefPaste135Row" hidden="1">[167]XREF!#REF!</definedName>
    <definedName name="XRefPaste136" hidden="1">[174]Caja!#REF!</definedName>
    <definedName name="XRefPaste136Row" hidden="1">[175]XREF!#REF!</definedName>
    <definedName name="XRefPaste137" hidden="1">#REF!</definedName>
    <definedName name="XRefPaste137Row" hidden="1">[167]XREF!#REF!</definedName>
    <definedName name="XRefPaste138" hidden="1">#REF!</definedName>
    <definedName name="XRefPaste138Row" hidden="1">#REF!</definedName>
    <definedName name="XRefPaste139" hidden="1">'[170]Gastos de lanzamiento'!#REF!</definedName>
    <definedName name="XRefPaste139Row" hidden="1">[175]XREF!#REF!</definedName>
    <definedName name="XRefPaste13Row" hidden="1">#REF!</definedName>
    <definedName name="XRefPaste14" hidden="1">#REF!</definedName>
    <definedName name="XRefPaste140" hidden="1">'[169]GMP-1'!#REF!</definedName>
    <definedName name="XRefPaste140Row" hidden="1">#REF!</definedName>
    <definedName name="XRefPaste141" hidden="1">'[170]Gastos de lanzamiento'!#REF!</definedName>
    <definedName name="XRefPaste141Row" hidden="1">[167]XREF!#REF!</definedName>
    <definedName name="XRefPaste142" hidden="1">'[169]GMP-9'!#REF!</definedName>
    <definedName name="XRefPaste142Row" hidden="1">#REF!</definedName>
    <definedName name="XRefPaste143" hidden="1">'[169]GMP-5'!#REF!</definedName>
    <definedName name="XRefPaste143Row" hidden="1">#REF!</definedName>
    <definedName name="XRefPaste144" hidden="1">'[169]GMP-5'!#REF!</definedName>
    <definedName name="XRefPaste144Row" hidden="1">#REF!</definedName>
    <definedName name="XRefPaste145" hidden="1">'[169]GMP-5'!#REF!</definedName>
    <definedName name="XRefPaste145Row" hidden="1">#REF!</definedName>
    <definedName name="XRefPaste146" hidden="1">'[169]GMP-5'!#REF!</definedName>
    <definedName name="XRefPaste146Row" hidden="1">#REF!</definedName>
    <definedName name="XRefPaste147" hidden="1">'[169]GMP-5'!#REF!</definedName>
    <definedName name="XRefPaste147Row" hidden="1">#REF!</definedName>
    <definedName name="XRefPaste148" hidden="1">'[169]GMP-5'!#REF!</definedName>
    <definedName name="XRefPaste148Row" hidden="1">#REF!</definedName>
    <definedName name="XRefPaste149" hidden="1">'[169]GMP-5'!#REF!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'[169]GMP-5'!#REF!</definedName>
    <definedName name="XRefPaste150Row" hidden="1">#REF!</definedName>
    <definedName name="XRefPaste151" hidden="1">'[166]Selección partidas que suman'!#REF!</definedName>
    <definedName name="XRefPaste151Row" hidden="1">#REF!</definedName>
    <definedName name="XRefPaste152" hidden="1">'[169]GMP-1'!#REF!</definedName>
    <definedName name="XRefPaste152Row" hidden="1">#REF!</definedName>
    <definedName name="XRefPaste153" hidden="1">'[169]GMP-5'!#REF!</definedName>
    <definedName name="XRefPaste153Row" hidden="1">#REF!</definedName>
    <definedName name="XRefPaste154" hidden="1">'[169]GMP-1'!#REF!</definedName>
    <definedName name="XRefPaste154Row" hidden="1">#REF!</definedName>
    <definedName name="XRefPaste155" hidden="1">'[169]GMP-1'!#REF!</definedName>
    <definedName name="XRefPaste155Row" hidden="1">#REF!</definedName>
    <definedName name="XRefPaste156" hidden="1">'[169]GMP-5'!#REF!</definedName>
    <definedName name="XRefPaste156Row" hidden="1">#REF!</definedName>
    <definedName name="XRefPaste157" hidden="1">'[169]GMP-1'!#REF!</definedName>
    <definedName name="XRefPaste157Row" hidden="1">#REF!</definedName>
    <definedName name="XRefPaste158" hidden="1">'[169]GMP-1'!#REF!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'[169]GMP-5'!#REF!</definedName>
    <definedName name="XRefPaste160Row" hidden="1">#REF!</definedName>
    <definedName name="XRefPaste161" hidden="1">'[170]Gastos de lanzamiento'!#REF!</definedName>
    <definedName name="XRefPaste161Row" hidden="1">#REF!</definedName>
    <definedName name="XRefPaste162" hidden="1">'[169]GMP-1'!#REF!</definedName>
    <definedName name="XRefPaste162Row" hidden="1">#REF!</definedName>
    <definedName name="XRefPaste163" hidden="1">'[177]Previsión Incob'!#REF!</definedName>
    <definedName name="XRefPaste163Row" hidden="1">#REF!</definedName>
    <definedName name="XRefPaste164" hidden="1">'[169]GMP-1'!#REF!</definedName>
    <definedName name="XRefPaste164Row" hidden="1">#REF!</definedName>
    <definedName name="XRefPaste165" hidden="1">'[169]GMP-1'!#REF!</definedName>
    <definedName name="XRefPaste165Row" hidden="1">#REF!</definedName>
    <definedName name="XRefPaste166" hidden="1">'[169]GMP-1'!#REF!</definedName>
    <definedName name="XRefPaste166Row" hidden="1">#REF!</definedName>
    <definedName name="XRefPaste167" hidden="1">'[169]GMP-1'!#REF!</definedName>
    <definedName name="XRefPaste167Row" hidden="1">#REF!</definedName>
    <definedName name="XRefPaste168" hidden="1">'[169]GMP-1'!#REF!</definedName>
    <definedName name="XRefPaste168Row" hidden="1">#REF!</definedName>
    <definedName name="XRefPaste169" hidden="1">'[169]GMP-1'!#REF!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'[169]GMP-1'!#REF!</definedName>
    <definedName name="XRefPaste170Row" hidden="1">#REF!</definedName>
    <definedName name="XRefPaste171" hidden="1">'[169]GMP-1'!#REF!</definedName>
    <definedName name="XRefPaste171Row" hidden="1">#REF!</definedName>
    <definedName name="XRefPaste172" hidden="1">'[169]GMP-1'!#REF!</definedName>
    <definedName name="XRefPaste172Row" hidden="1">#REF!</definedName>
    <definedName name="XRefPaste173" hidden="1">'[169]GMP-1'!#REF!</definedName>
    <definedName name="XRefPaste173Row" hidden="1">#REF!</definedName>
    <definedName name="XRefPaste174" hidden="1">'[169]GMP-1'!#REF!</definedName>
    <definedName name="XRefPaste174Row" hidden="1">#REF!</definedName>
    <definedName name="XRefPaste175" hidden="1">'[169]GMP-1'!#REF!</definedName>
    <definedName name="XRefPaste175Row" hidden="1">#REF!</definedName>
    <definedName name="XRefPaste176" hidden="1">'[169]GMP-1'!#REF!</definedName>
    <definedName name="XRefPaste176Row" hidden="1">#REF!</definedName>
    <definedName name="XRefPaste177" hidden="1">'[169]GMP-1'!#REF!</definedName>
    <definedName name="XRefPaste177Row" hidden="1">[167]XREF!#REF!</definedName>
    <definedName name="XRefPaste178" hidden="1">'[169]GMP-1'!#REF!</definedName>
    <definedName name="XRefPaste178Row" hidden="1">#REF!</definedName>
    <definedName name="XRefPaste179" hidden="1">'[169]GMP-1'!#REF!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'[169]GMP-1'!#REF!</definedName>
    <definedName name="XRefPaste180Row" hidden="1">[167]XREF!#REF!</definedName>
    <definedName name="XRefPaste181" hidden="1">'[169]GMP-1'!#REF!</definedName>
    <definedName name="XRefPaste181Row" hidden="1">[167]XREF!#REF!</definedName>
    <definedName name="XRefPaste182" hidden="1">'[169]GMP-1'!#REF!</definedName>
    <definedName name="XRefPaste182Row" hidden="1">[167]XREF!#REF!</definedName>
    <definedName name="XRefPaste183" hidden="1">'[169]GMP-1'!#REF!</definedName>
    <definedName name="XRefPaste183Row" hidden="1">[167]XREF!#REF!</definedName>
    <definedName name="XRefPaste184" hidden="1">'[169]GMP-1'!#REF!</definedName>
    <definedName name="XRefPaste184Row" hidden="1">[167]XREF!#REF!</definedName>
    <definedName name="XRefPaste185" hidden="1">'[169]GMP-1'!#REF!</definedName>
    <definedName name="XRefPaste185Row" hidden="1">[167]XREF!#REF!</definedName>
    <definedName name="XRefPaste186" hidden="1">'[169]GMP-1'!#REF!</definedName>
    <definedName name="XRefPaste186Row" hidden="1">[167]XREF!#REF!</definedName>
    <definedName name="XRefPaste187" hidden="1">'[169]GMP-1'!#REF!</definedName>
    <definedName name="XRefPaste187Row" hidden="1">[167]XREF!#REF!</definedName>
    <definedName name="XRefPaste188" hidden="1">'[169]GMP-1'!#REF!</definedName>
    <definedName name="XRefPaste188Row" hidden="1">#REF!</definedName>
    <definedName name="XRefPaste189" hidden="1">'[169]GMP-1'!#REF!</definedName>
    <definedName name="XRefPaste189Row" hidden="1">[167]XREF!#REF!</definedName>
    <definedName name="XRefPaste18Row" hidden="1">#REF!</definedName>
    <definedName name="XRefPaste19" hidden="1">#REF!</definedName>
    <definedName name="XRefPaste190" hidden="1">'[169]GMP-1'!#REF!</definedName>
    <definedName name="XRefPaste190Row" hidden="1">[167]XREF!#REF!</definedName>
    <definedName name="XRefPaste191" hidden="1">'[169]GMP-1'!#REF!</definedName>
    <definedName name="XRefPaste191Row" hidden="1">#REF!</definedName>
    <definedName name="XRefPaste192" hidden="1">'[169]GMP-1'!#REF!</definedName>
    <definedName name="XRefPaste192Row" hidden="1">#REF!</definedName>
    <definedName name="XRefPaste193Row" hidden="1">[167]XREF!#REF!</definedName>
    <definedName name="XRefPaste194" hidden="1">'[169]GMP-1'!#REF!</definedName>
    <definedName name="XRefPaste194Row" hidden="1">#REF!</definedName>
    <definedName name="XRefPaste195" hidden="1">'[169]GMP-1'!#REF!</definedName>
    <definedName name="XRefPaste195Row" hidden="1">#REF!</definedName>
    <definedName name="XRefPaste196Row" hidden="1">#REF!</definedName>
    <definedName name="XRefPaste197" hidden="1">'[169]GMP-1'!#REF!</definedName>
    <definedName name="XRefPaste197Row" hidden="1">#REF!</definedName>
    <definedName name="XRefPaste198" hidden="1">'[169]GMP-1'!#REF!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'[169]GMP-1'!#REF!</definedName>
    <definedName name="XRefPaste200Row" hidden="1">#REF!</definedName>
    <definedName name="XRefPaste201" hidden="1">'[169]GMP-1'!#REF!</definedName>
    <definedName name="XRefPaste201Row" hidden="1">#REF!</definedName>
    <definedName name="XRefPaste202" hidden="1">'[169]GMP-1'!#REF!</definedName>
    <definedName name="XRefPaste202Row" hidden="1">#REF!</definedName>
    <definedName name="XRefPaste203" hidden="1">'[169]GMP-1'!#REF!</definedName>
    <definedName name="XRefPaste203Row" hidden="1">#REF!</definedName>
    <definedName name="XRefPaste204" hidden="1">'[169]GMP-1'!#REF!</definedName>
    <definedName name="XRefPaste204Row" hidden="1">#REF!</definedName>
    <definedName name="XRefPaste205" hidden="1">'[169]GMP-1'!#REF!</definedName>
    <definedName name="XRefPaste205Row" hidden="1">#REF!</definedName>
    <definedName name="XRefPaste206" hidden="1">'[169]GMP-1'!#REF!</definedName>
    <definedName name="XRefPaste206Row" hidden="1">#REF!</definedName>
    <definedName name="XRefPaste207" hidden="1">'[169]GMP-1'!#REF!</definedName>
    <definedName name="XRefPaste207Row" hidden="1">#REF!</definedName>
    <definedName name="XRefPaste208" hidden="1">'[169]GMP-1'!#REF!</definedName>
    <definedName name="XRefPaste208Row" hidden="1">#REF!</definedName>
    <definedName name="XRefPaste209" hidden="1">'[169]GMP-1'!#REF!</definedName>
    <definedName name="XRefPaste209Row" hidden="1">#REF!</definedName>
    <definedName name="XRefPaste20Row" hidden="1">#REF!</definedName>
    <definedName name="XRefPaste21" hidden="1">[190]Lead!$K$8</definedName>
    <definedName name="XRefPaste210" hidden="1">'[169]GMP-1'!#REF!</definedName>
    <definedName name="XRefPaste210Row" hidden="1">#REF!</definedName>
    <definedName name="XRefPaste211" hidden="1">'[169]GMP-1'!#REF!</definedName>
    <definedName name="XRefPaste211Row" hidden="1">#REF!</definedName>
    <definedName name="XRefPaste212" hidden="1">'[169]GMP-1'!#REF!</definedName>
    <definedName name="XRefPaste212Row" hidden="1">#REF!</definedName>
    <definedName name="XRefPaste213" hidden="1">'[169]GMP-1'!#REF!</definedName>
    <definedName name="XRefPaste213Row" hidden="1">#REF!</definedName>
    <definedName name="XRefPaste214" hidden="1">'[169]GMP-1'!#REF!</definedName>
    <definedName name="XRefPaste214Row" hidden="1">#REF!</definedName>
    <definedName name="XRefPaste215" hidden="1">'[169]GMP-1'!#REF!</definedName>
    <definedName name="XRefPaste215Row" hidden="1">#REF!</definedName>
    <definedName name="XRefPaste216" hidden="1">'[169]GMP-1'!#REF!</definedName>
    <definedName name="XRefPaste216Row" hidden="1">#REF!</definedName>
    <definedName name="XRefPaste217" hidden="1">'[169]GMP-1'!#REF!</definedName>
    <definedName name="XRefPaste217Row" hidden="1">#REF!</definedName>
    <definedName name="XRefPaste218" hidden="1">'[169]GMP-1'!#REF!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[191]Clientes!#REF!</definedName>
    <definedName name="XRefPaste220" hidden="1">'[169]GMP-1'!#REF!</definedName>
    <definedName name="XRefPaste220Row" hidden="1">#REF!</definedName>
    <definedName name="XRefPaste221Row" hidden="1">#REF!</definedName>
    <definedName name="XRefPaste222" hidden="1">'[169]GMP-1'!#REF!</definedName>
    <definedName name="XRefPaste222Row" hidden="1">#REF!</definedName>
    <definedName name="XRefPaste223" hidden="1">'[169]GMP-1'!#REF!</definedName>
    <definedName name="XRefPaste223Row" hidden="1">#REF!</definedName>
    <definedName name="XRefPaste224" hidden="1">'[169]GMP-1'!#REF!</definedName>
    <definedName name="XRefPaste224Row" hidden="1">#REF!</definedName>
    <definedName name="XRefPaste225" hidden="1">'[169]GMP-1'!#REF!</definedName>
    <definedName name="XRefPaste225Row" hidden="1">#REF!</definedName>
    <definedName name="XRefPaste226" hidden="1">'[169]GMP-1'!#REF!</definedName>
    <definedName name="XRefPaste226Row" hidden="1">#REF!</definedName>
    <definedName name="XRefPaste227" hidden="1">'[169]GMP-1'!#REF!</definedName>
    <definedName name="XRefPaste227Row" hidden="1">#REF!</definedName>
    <definedName name="XRefPaste228" hidden="1">'[169]GMP-1'!#REF!</definedName>
    <definedName name="XRefPaste228Row" hidden="1">#REF!</definedName>
    <definedName name="XRefPaste229" hidden="1">'[169]GMP-1'!#REF!</definedName>
    <definedName name="XRefPaste229Row" hidden="1">#REF!</definedName>
    <definedName name="XRefPaste22Row" hidden="1">[180]XREF!#REF!</definedName>
    <definedName name="XRefPaste23" hidden="1">#REF!</definedName>
    <definedName name="XRefPaste230" hidden="1">'[169]GMP-1'!#REF!</definedName>
    <definedName name="XRefPaste230Row" hidden="1">#REF!</definedName>
    <definedName name="XRefPaste231" hidden="1">'[169]GMP-1'!#REF!</definedName>
    <definedName name="XRefPaste231Row" hidden="1">#REF!</definedName>
    <definedName name="XRefPaste232" hidden="1">'[169]GMP-1'!#REF!</definedName>
    <definedName name="XRefPaste232Row" hidden="1">#REF!</definedName>
    <definedName name="XRefPaste233" hidden="1">'[169]GMP-1'!#REF!</definedName>
    <definedName name="XRefPaste233Row" hidden="1">#REF!</definedName>
    <definedName name="XRefPaste234" hidden="1">'[169]GMP-1'!#REF!</definedName>
    <definedName name="XRefPaste234Row" hidden="1">#REF!</definedName>
    <definedName name="XRefPaste235" hidden="1">'[169]GMP-1'!#REF!</definedName>
    <definedName name="XRefPaste235Row" hidden="1">#REF!</definedName>
    <definedName name="XRefPaste236" hidden="1">'[169]GMP-1'!#REF!</definedName>
    <definedName name="XRefPaste236Row" hidden="1">#REF!</definedName>
    <definedName name="XRefPaste237" hidden="1">'[169]GMP-1'!#REF!</definedName>
    <definedName name="XRefPaste237Row" hidden="1">#REF!</definedName>
    <definedName name="XRefPaste238" hidden="1">'[169]GMP-1'!#REF!</definedName>
    <definedName name="XRefPaste238Row" hidden="1">#REF!</definedName>
    <definedName name="XRefPaste239" hidden="1">'[169]GMP-1'!#REF!</definedName>
    <definedName name="XRefPaste239Row" hidden="1">#REF!</definedName>
    <definedName name="XRefPaste23Row" hidden="1">[180]XREF!#REF!</definedName>
    <definedName name="XRefPaste24" hidden="1">#REF!</definedName>
    <definedName name="XRefPaste240" hidden="1">'[169]GMP-1'!#REF!</definedName>
    <definedName name="XRefPaste240Row" hidden="1">#REF!</definedName>
    <definedName name="XRefPaste241" hidden="1">'[169]GMP-1'!#REF!</definedName>
    <definedName name="XRefPaste241Row" hidden="1">#REF!</definedName>
    <definedName name="XRefPaste242" hidden="1">'[169]GMP-1'!#REF!</definedName>
    <definedName name="XRefPaste242Row" hidden="1">#REF!</definedName>
    <definedName name="XRefPaste243" hidden="1">'[169]GMP-1'!#REF!</definedName>
    <definedName name="XRefPaste243Row" hidden="1">#REF!</definedName>
    <definedName name="XRefPaste244Row" hidden="1">#REF!</definedName>
    <definedName name="XRefPaste245" hidden="1">'[169]GMP-1'!#REF!</definedName>
    <definedName name="XRefPaste245Row" hidden="1">#REF!</definedName>
    <definedName name="XRefPaste246Row" hidden="1">#REF!</definedName>
    <definedName name="XRefPaste247" hidden="1">'[169]GMP-1'!#REF!</definedName>
    <definedName name="XRefPaste248" hidden="1">'[169]GMP-1'!#REF!</definedName>
    <definedName name="XRefPaste249" hidden="1">'[169]GMP-1'!#REF!</definedName>
    <definedName name="XRefPaste24Row" hidden="1">[183]XREF!#REF!</definedName>
    <definedName name="XRefPaste25" hidden="1">#REF!</definedName>
    <definedName name="XRefPaste250" hidden="1">'[169]GMP-1'!#REF!</definedName>
    <definedName name="XRefPaste251" hidden="1">'[169]GMP-1'!#REF!</definedName>
    <definedName name="XRefPaste251Row" hidden="1">[166]XREF!#REF!</definedName>
    <definedName name="XRefPaste254" hidden="1">'[169]GMP-5'!#REF!</definedName>
    <definedName name="XRefPaste254Row" hidden="1">[170]XREF!#REF!</definedName>
    <definedName name="XRefPaste257" hidden="1">'[178]GMP-5'!#REF!</definedName>
    <definedName name="XRefPaste25Row" hidden="1">#REF!</definedName>
    <definedName name="XRefPaste26" hidden="1">#REF!</definedName>
    <definedName name="XRefPaste262" hidden="1">'[169]GMP-5'!#REF!</definedName>
    <definedName name="XRefPaste263" hidden="1">'[178]GMP-5'!#REF!</definedName>
    <definedName name="XRefPaste264" hidden="1">'[178]GMP-5'!#REF!</definedName>
    <definedName name="XRefPaste267Row" hidden="1">[166]XREF!#REF!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[191]Clientes!#REF!</definedName>
    <definedName name="XRefPaste29Row" hidden="1">[180]XREF!#REF!</definedName>
    <definedName name="XRefPaste2Row" hidden="1">#REF!</definedName>
    <definedName name="XRefPaste3" hidden="1">'[48]Anexo I - Bs de uso'!#REF!</definedName>
    <definedName name="XRefPaste30" hidden="1">[191]Clientes!#REF!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'[169]GMP-2'!#REF!</definedName>
    <definedName name="XRefPaste32Row" hidden="1">#REF!</definedName>
    <definedName name="XRefPaste33" hidden="1">'[167]Previsión Incob.'!#REF!</definedName>
    <definedName name="XRefPaste33Row" hidden="1">#REF!</definedName>
    <definedName name="XRefPaste34" hidden="1">'[169]GMP-2'!#REF!</definedName>
    <definedName name="XRefPaste34Row" hidden="1">#REF!</definedName>
    <definedName name="XRefPaste35" hidden="1">'[192]Conciliaciones Bancarias'!#REF!</definedName>
    <definedName name="XRefPaste35Row" hidden="1">#REF!</definedName>
    <definedName name="XRefPaste36" hidden="1">'[169]GMP-2'!#REF!</definedName>
    <definedName name="XRefPaste36Row" hidden="1">#REF!</definedName>
    <definedName name="XRefPaste37" hidden="1">'[166]Conciliaciones Bancarias'!#REF!</definedName>
    <definedName name="XRefPaste37Row" hidden="1">#REF!</definedName>
    <definedName name="XRefPaste38" hidden="1">'[166]Selección partidas que suman'!#REF!</definedName>
    <definedName name="XRefPaste38Row" hidden="1">#REF!</definedName>
    <definedName name="XRefPaste39" hidden="1">'[166]Conciliaciones Bancarias'!#REF!</definedName>
    <definedName name="XRefPaste39Row" hidden="1">#REF!</definedName>
    <definedName name="XRefPaste3Row" hidden="1">[173]XREF!#REF!</definedName>
    <definedName name="XRefPaste4" hidden="1">#REF!</definedName>
    <definedName name="XRefPaste40" hidden="1">'[169]GMP-4'!#REF!</definedName>
    <definedName name="XRefPaste40Row" hidden="1">#REF!</definedName>
    <definedName name="XRefPaste41" hidden="1">'[167]Previsión Incob.'!#REF!</definedName>
    <definedName name="XRefPaste41Row" hidden="1">#REF!</definedName>
    <definedName name="XRefPaste42" hidden="1">'[167]Previsión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'[192]Conciliaciones Bancarias'!#REF!</definedName>
    <definedName name="XRefPaste45Row" hidden="1">#REF!</definedName>
    <definedName name="XRefPaste46" hidden="1">'[166]Conciliaciones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[192]Lead!#REF!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'[169]GMP-2'!#REF!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[184]MMA!#REF!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[173]XREF!#REF!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'[169]GMP-1'!#REF!</definedName>
    <definedName name="XRefPaste86Row" hidden="1">#REF!</definedName>
    <definedName name="XRefPaste87" hidden="1">'[169]GMP-1'!#REF!</definedName>
    <definedName name="XRefPaste87Row" hidden="1">#REF!</definedName>
    <definedName name="XRefPaste88" hidden="1">'[169]GMP-1'!#REF!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'[169]GMP-1'!#REF!</definedName>
    <definedName name="XRefPaste92Row" hidden="1">#REF!</definedName>
    <definedName name="XRefPaste93" hidden="1">'[169]GMP-1'!#REF!</definedName>
    <definedName name="XRefPaste93Row" hidden="1">[187]XREF!#REF!</definedName>
    <definedName name="XRefPaste94" hidden="1">'[169]GMP-1'!#REF!</definedName>
    <definedName name="XRefPaste94Row" hidden="1">[187]XREF!#REF!</definedName>
    <definedName name="XRefPaste95" hidden="1">#REF!</definedName>
    <definedName name="XRefPaste95Row" hidden="1">[187]XREF!#REF!</definedName>
    <definedName name="XRefPaste96" hidden="1">'[169]GMP-1'!#REF!</definedName>
    <definedName name="XRefPaste96Row" hidden="1">[187]XREF!#REF!</definedName>
    <definedName name="XRefPaste97" hidden="1">#REF!</definedName>
    <definedName name="XRefPaste97Row" hidden="1">[187]XREF!#REF!</definedName>
    <definedName name="XRefPaste98" hidden="1">#REF!</definedName>
    <definedName name="XRefPaste98Row" hidden="1">[187]XREF!#REF!</definedName>
    <definedName name="XRefPaste99" hidden="1">'[169]GMP-1'!#REF!</definedName>
    <definedName name="XRefPaste99Row" hidden="1">[167]XREF!#REF!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'[193]Datos del Balance'!$B$10</definedName>
    <definedName name="xxxxxxx" hidden="1">'[194]Pg Am'!$G$16</definedName>
    <definedName name="xxxxxxxxxxxxxxxxxx">[42]Resumo!#REF!</definedName>
    <definedName name="xzxzxz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localSheetId="0" hidden="1">{"prom_mutu",#N/A,FALSE,"graf_prom_coloc";"prom_colu",#N/A,FALSE,"graf_prom_coloc"}</definedName>
    <definedName name="yryr" hidden="1">{"prom_mutu",#N/A,FALSE,"graf_prom_coloc";"prom_colu",#N/A,FALSE,"graf_prom_coloc"}</definedName>
    <definedName name="yryryruty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localSheetId="0" hidden="1">{#N/A,#N/A,FALSE,"INDICE";#N/A,#N/A,FALSE,"Anexo I";#N/A,#N/A,FALSE,"Anexo II";#N/A,#N/A,FALSE,"Anexo II descr";#N/A,#N/A,FALSE,"Anexo III";#N/A,#N/A,FALSE,"Anexo III descr"}</definedName>
    <definedName name="ytnyt" hidden="1">{#N/A,#N/A,FALSE,"INDICE";#N/A,#N/A,FALSE,"Anexo I";#N/A,#N/A,FALSE,"Anexo II";#N/A,#N/A,FALSE,"Anexo II descr";#N/A,#N/A,FALSE,"Anexo III";#N/A,#N/A,FALSE,"Anexo III descr"}</definedName>
    <definedName name="ytryryry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localSheetId="0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localSheetId="0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localSheetId="0" hidden="1">{"Gráfico s i pag 1",#N/A,FALSE,"Distrib Cobros s i";"Gráfico s i pag 2",#N/A,FALSE,"Distrib Cobros s i";"Gráfico s ii pag 1",#N/A,FALSE,"Distrib Cobros s ii";"Gráfico s ii pag 2",#N/A,FALSE,"Distrib Cobros s ii"}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localSheetId="0" hidden="1">{"Vokovice CF",#N/A,FALSE,"Czech - Vokovice";"Vokovice inputs",#N/A,FALSE,"Czech - Vokovice"}</definedName>
    <definedName name="yyyy" hidden="1">{"Vokovice CF",#N/A,FALSE,"Czech - Vokovice";"Vokovice inputs",#N/A,FALSE,"Czech - Vokovice"}</definedName>
    <definedName name="yyyyy" localSheetId="0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localSheetId="0" hidden="1">{"Estado de Cobranzas pag 1",#N/A,FALSE,"RESUMEN";"Estado de Cobranzas pag 2",#N/A,FALSE,"RESUMEN";"Estado de Cobranzas pag 3",#N/A,FALSE,"RESUMEN"}</definedName>
    <definedName name="yyyyyy" hidden="1">{"Estado de Cobranzas pag 1",#N/A,FALSE,"RESUMEN";"Estado de Cobranzas pag 2",#N/A,FALSE,"RESUMEN";"Estado de Cobranzas pag 3",#N/A,FALSE,"RESUMEN"}</definedName>
    <definedName name="yyyyyyy" localSheetId="0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localSheetId="0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'[195]תזרים מאוחד'!$A$3:$N$138,'[195]תזרים מאוחד'!$R$3:$R$138</definedName>
    <definedName name="הדפסת_דוח_7_ראלי">[196]!הדפסת_דוח_7_ראלי</definedName>
    <definedName name="הון_הפרש_מקורי">#REF!</definedName>
    <definedName name="הצמדה">[71]Tables!$K$4:$K$7</definedName>
    <definedName name="השקעות_שוטפות_כולל_נגזרים">#REF!</definedName>
    <definedName name="התאמתרווח">#REF!</definedName>
    <definedName name="חודש_הדוח">[197]כללי!$B$11</definedName>
    <definedName name="חךחל">#REF!</definedName>
    <definedName name="חשבון_השקעה">#REF!</definedName>
    <definedName name="חשיפה_ז">[198]!הדפסת_דוח_7_ראלי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[197]כללי!$B$1</definedName>
    <definedName name="מדד_סגירה">[197]כללי!$B$2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[199]S!$D$1:$T$32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3" i="6" l="1"/>
  <c r="C113" i="6"/>
  <c r="D112" i="6"/>
  <c r="C112" i="6"/>
  <c r="E103" i="6"/>
  <c r="D79" i="6"/>
  <c r="C79" i="6"/>
  <c r="E9" i="6"/>
  <c r="D110" i="6"/>
  <c r="C110" i="6"/>
  <c r="D95" i="6"/>
  <c r="C95" i="6"/>
  <c r="D83" i="6"/>
  <c r="C83" i="6"/>
  <c r="D68" i="6"/>
  <c r="C68" i="6"/>
  <c r="D55" i="6"/>
  <c r="C55" i="6"/>
  <c r="D40" i="6"/>
  <c r="C40" i="6"/>
  <c r="D21" i="6"/>
  <c r="C21" i="6"/>
  <c r="C10" i="5"/>
  <c r="D10" i="5"/>
  <c r="D16" i="5" s="1"/>
  <c r="D18" i="5" s="1"/>
  <c r="E10" i="5"/>
  <c r="E16" i="5" s="1"/>
  <c r="E18" i="5" s="1"/>
  <c r="C16" i="5"/>
  <c r="C18" i="5" s="1"/>
  <c r="E25" i="4"/>
  <c r="E24" i="4"/>
  <c r="E23" i="4"/>
  <c r="E20" i="4"/>
  <c r="E18" i="4"/>
  <c r="E17" i="4"/>
  <c r="E16" i="4"/>
  <c r="E15" i="4"/>
  <c r="E14" i="4"/>
  <c r="E13" i="4"/>
  <c r="E11" i="4"/>
  <c r="E10" i="4"/>
  <c r="E9" i="4"/>
  <c r="E8" i="4"/>
  <c r="E7" i="4"/>
  <c r="E6" i="4"/>
  <c r="D18" i="4"/>
  <c r="C18" i="4"/>
  <c r="E7" i="7"/>
  <c r="D27" i="8"/>
  <c r="C27" i="8"/>
  <c r="D16" i="9"/>
  <c r="C16" i="9"/>
  <c r="D36" i="3"/>
  <c r="C36" i="3"/>
  <c r="D22" i="3"/>
  <c r="C22" i="3"/>
  <c r="D9" i="3"/>
  <c r="C9" i="3"/>
  <c r="K38" i="11"/>
  <c r="K33" i="11"/>
  <c r="K32" i="11"/>
  <c r="K28" i="11"/>
  <c r="K23" i="11"/>
  <c r="K22" i="11"/>
  <c r="K18" i="11"/>
  <c r="K13" i="11"/>
  <c r="K12" i="11"/>
  <c r="K10" i="11"/>
  <c r="H38" i="11"/>
  <c r="G38" i="11"/>
  <c r="F38" i="11"/>
  <c r="E38" i="11"/>
  <c r="D38" i="11"/>
  <c r="C38" i="11"/>
  <c r="J34" i="11"/>
  <c r="J38" i="11" s="1"/>
  <c r="I34" i="11"/>
  <c r="I38" i="11" s="1"/>
  <c r="J33" i="11"/>
  <c r="I33" i="11"/>
  <c r="H33" i="11"/>
  <c r="J28" i="11"/>
  <c r="I28" i="11"/>
  <c r="H28" i="11"/>
  <c r="H30" i="11" s="1"/>
  <c r="G28" i="11"/>
  <c r="G30" i="11" s="1"/>
  <c r="F28" i="11"/>
  <c r="E28" i="11"/>
  <c r="D28" i="11"/>
  <c r="C28" i="11"/>
  <c r="J23" i="11"/>
  <c r="I23" i="11"/>
  <c r="H23" i="11"/>
  <c r="J18" i="11"/>
  <c r="I18" i="11"/>
  <c r="H18" i="11"/>
  <c r="H20" i="11" s="1"/>
  <c r="G18" i="11"/>
  <c r="G20" i="11" s="1"/>
  <c r="F18" i="11"/>
  <c r="E18" i="11"/>
  <c r="E20" i="11" s="1"/>
  <c r="D18" i="11"/>
  <c r="C18" i="11"/>
  <c r="J13" i="11"/>
  <c r="I13" i="11"/>
  <c r="H13" i="11"/>
  <c r="J10" i="11"/>
  <c r="J20" i="11" s="1"/>
  <c r="I10" i="11"/>
  <c r="I20" i="11" s="1"/>
  <c r="H10" i="11"/>
  <c r="G10" i="11"/>
  <c r="F10" i="11"/>
  <c r="F20" i="11" s="1"/>
  <c r="E10" i="11"/>
  <c r="D10" i="11"/>
  <c r="D20" i="11" s="1"/>
  <c r="C10" i="11"/>
  <c r="C20" i="11" s="1"/>
  <c r="C37" i="3" l="1"/>
  <c r="D37" i="3"/>
  <c r="K20" i="11"/>
  <c r="K30" i="11"/>
  <c r="I30" i="11"/>
  <c r="J30" i="11"/>
  <c r="C30" i="11"/>
  <c r="D30" i="11"/>
  <c r="E30" i="11"/>
  <c r="F30" i="11"/>
  <c r="D34" i="2" l="1"/>
  <c r="C34" i="2"/>
  <c r="D73" i="6" l="1"/>
  <c r="C73" i="6"/>
  <c r="C6" i="6"/>
  <c r="C12" i="6" s="1"/>
  <c r="D6" i="6"/>
  <c r="D12" i="6" s="1"/>
  <c r="F14" i="5"/>
  <c r="F11" i="5"/>
  <c r="C56" i="1"/>
  <c r="D56" i="1"/>
  <c r="D19" i="8"/>
  <c r="D34" i="8" s="1"/>
  <c r="D43" i="8" s="1"/>
  <c r="C19" i="8"/>
  <c r="C34" i="8" s="1"/>
  <c r="C43" i="8" s="1"/>
  <c r="E10" i="7"/>
  <c r="E9" i="7"/>
  <c r="E8" i="7"/>
  <c r="E6" i="7"/>
  <c r="E88" i="6"/>
  <c r="E87" i="6"/>
  <c r="E85" i="6"/>
  <c r="E75" i="6"/>
  <c r="E74" i="6"/>
  <c r="E71" i="6"/>
  <c r="E70" i="6"/>
  <c r="E50" i="6"/>
  <c r="E48" i="6"/>
  <c r="E47" i="6"/>
  <c r="E46" i="6"/>
  <c r="E43" i="6"/>
  <c r="E42" i="6"/>
  <c r="E11" i="6"/>
  <c r="E7" i="6"/>
  <c r="E34" i="6"/>
  <c r="E33" i="6"/>
  <c r="E29" i="6"/>
  <c r="E28" i="6"/>
  <c r="E27" i="6"/>
  <c r="E25" i="6"/>
  <c r="E24" i="6"/>
  <c r="E23" i="6"/>
  <c r="F15" i="5"/>
  <c r="F7" i="5" l="1"/>
  <c r="F6" i="5"/>
  <c r="F13" i="5"/>
  <c r="F8" i="5"/>
  <c r="F10" i="5" l="1"/>
  <c r="F16" i="5"/>
  <c r="D29" i="4"/>
  <c r="D30" i="4"/>
  <c r="C30" i="4"/>
  <c r="C29" i="4"/>
  <c r="D25" i="4"/>
  <c r="C25" i="4"/>
  <c r="D21" i="4"/>
  <c r="C21" i="4"/>
  <c r="E29" i="4" l="1"/>
  <c r="E30" i="4"/>
  <c r="D10" i="9"/>
  <c r="D8" i="9"/>
  <c r="C10" i="9"/>
  <c r="C8" i="9"/>
  <c r="D29" i="8"/>
  <c r="D28" i="8"/>
  <c r="D26" i="8"/>
  <c r="D22" i="8"/>
  <c r="C29" i="8"/>
  <c r="C28" i="8"/>
  <c r="C26" i="8"/>
  <c r="C22" i="8"/>
  <c r="D11" i="8"/>
  <c r="D12" i="8"/>
  <c r="C12" i="8"/>
  <c r="C11" i="8"/>
  <c r="E115" i="6"/>
  <c r="E114" i="6"/>
  <c r="E113" i="6"/>
  <c r="E112" i="6"/>
  <c r="E111" i="6"/>
  <c r="D98" i="6"/>
  <c r="D102" i="6" s="1"/>
  <c r="D104" i="6" s="1"/>
  <c r="C98" i="6"/>
  <c r="C102" i="6" s="1"/>
  <c r="E106" i="6"/>
  <c r="E105" i="6"/>
  <c r="E101" i="6"/>
  <c r="E100" i="6"/>
  <c r="E99" i="6"/>
  <c r="E97" i="6"/>
  <c r="E96" i="6"/>
  <c r="D86" i="6"/>
  <c r="D90" i="6" s="1"/>
  <c r="C86" i="6"/>
  <c r="E84" i="6"/>
  <c r="D77" i="6"/>
  <c r="E73" i="6"/>
  <c r="E69" i="6"/>
  <c r="D59" i="6"/>
  <c r="C59" i="6"/>
  <c r="C63" i="6" s="1"/>
  <c r="E61" i="6"/>
  <c r="E60" i="6"/>
  <c r="E58" i="6"/>
  <c r="E57" i="6"/>
  <c r="E56" i="6"/>
  <c r="D45" i="6"/>
  <c r="C45" i="6"/>
  <c r="E41" i="6"/>
  <c r="D26" i="6"/>
  <c r="D30" i="6" s="1"/>
  <c r="D32" i="6" s="1"/>
  <c r="C26" i="6"/>
  <c r="E22" i="6"/>
  <c r="E5" i="6"/>
  <c r="D13" i="6"/>
  <c r="D14" i="6" s="1"/>
  <c r="D15" i="6" s="1"/>
  <c r="D10" i="4"/>
  <c r="D17" i="4" s="1"/>
  <c r="C10" i="4"/>
  <c r="D40" i="3"/>
  <c r="C40" i="3"/>
  <c r="D37" i="8"/>
  <c r="C37" i="8"/>
  <c r="D36" i="8"/>
  <c r="C36" i="8"/>
  <c r="D35" i="8"/>
  <c r="C35" i="8"/>
  <c r="D24" i="2"/>
  <c r="D10" i="2"/>
  <c r="D17" i="2" s="1"/>
  <c r="C24" i="2"/>
  <c r="C10" i="2"/>
  <c r="C17" i="2" s="1"/>
  <c r="D8" i="8"/>
  <c r="C8" i="8"/>
  <c r="D47" i="1"/>
  <c r="C47" i="1"/>
  <c r="D36" i="1"/>
  <c r="C36" i="1"/>
  <c r="D31" i="1"/>
  <c r="D5" i="8" s="1"/>
  <c r="C31" i="1"/>
  <c r="C5" i="8" s="1"/>
  <c r="D21" i="1"/>
  <c r="D6" i="8" s="1"/>
  <c r="C21" i="1"/>
  <c r="C17" i="4" l="1"/>
  <c r="C19" i="4" s="1"/>
  <c r="C90" i="6"/>
  <c r="C91" i="6" s="1"/>
  <c r="E86" i="6"/>
  <c r="D91" i="6"/>
  <c r="C49" i="6"/>
  <c r="E45" i="6"/>
  <c r="C30" i="6"/>
  <c r="E26" i="6"/>
  <c r="D21" i="8"/>
  <c r="C24" i="8"/>
  <c r="C23" i="4"/>
  <c r="D9" i="9"/>
  <c r="D23" i="4"/>
  <c r="C32" i="1"/>
  <c r="D22" i="4"/>
  <c r="E59" i="6"/>
  <c r="C38" i="8"/>
  <c r="D38" i="8"/>
  <c r="C20" i="8"/>
  <c r="D20" i="8"/>
  <c r="C9" i="9"/>
  <c r="D24" i="8"/>
  <c r="D57" i="1"/>
  <c r="D58" i="1" s="1"/>
  <c r="C44" i="8"/>
  <c r="D9" i="8"/>
  <c r="D10" i="8" s="1"/>
  <c r="C6" i="8"/>
  <c r="C7" i="8" s="1"/>
  <c r="C46" i="8" s="1"/>
  <c r="D32" i="1"/>
  <c r="C57" i="1"/>
  <c r="C58" i="1" s="1"/>
  <c r="C9" i="8"/>
  <c r="C10" i="8" s="1"/>
  <c r="D7" i="8"/>
  <c r="D46" i="8" s="1"/>
  <c r="D44" i="8"/>
  <c r="D13" i="8"/>
  <c r="C13" i="8"/>
  <c r="E6" i="6"/>
  <c r="E98" i="6"/>
  <c r="D63" i="6"/>
  <c r="E63" i="6" s="1"/>
  <c r="E12" i="6"/>
  <c r="C77" i="6"/>
  <c r="E77" i="6" s="1"/>
  <c r="E102" i="6"/>
  <c r="C104" i="6"/>
  <c r="C64" i="6"/>
  <c r="D49" i="6"/>
  <c r="D23" i="8" l="1"/>
  <c r="C22" i="4"/>
  <c r="C51" i="6"/>
  <c r="E49" i="6"/>
  <c r="C32" i="6"/>
  <c r="E32" i="6" s="1"/>
  <c r="E30" i="6"/>
  <c r="C19" i="2"/>
  <c r="C21" i="8"/>
  <c r="D19" i="2"/>
  <c r="D24" i="4"/>
  <c r="D26" i="4" s="1"/>
  <c r="D19" i="4"/>
  <c r="D25" i="8"/>
  <c r="D45" i="8"/>
  <c r="C45" i="8"/>
  <c r="D14" i="8"/>
  <c r="C14" i="8"/>
  <c r="D51" i="6"/>
  <c r="E104" i="6"/>
  <c r="C13" i="6"/>
  <c r="E79" i="6"/>
  <c r="D64" i="6"/>
  <c r="E13" i="6" l="1"/>
  <c r="C14" i="6"/>
  <c r="C23" i="8"/>
  <c r="D47" i="8"/>
  <c r="C24" i="4"/>
  <c r="E51" i="6"/>
  <c r="D25" i="2"/>
  <c r="D27" i="2" s="1"/>
  <c r="D35" i="2" s="1"/>
  <c r="C25" i="2"/>
  <c r="C27" i="2" s="1"/>
  <c r="C35" i="2" s="1"/>
  <c r="E64" i="6"/>
  <c r="C15" i="6" l="1"/>
  <c r="E15" i="6" s="1"/>
  <c r="E14" i="6"/>
  <c r="C26" i="4"/>
  <c r="E26" i="4" s="1"/>
  <c r="C25" i="8"/>
  <c r="D7" i="9"/>
  <c r="D12" i="9" s="1"/>
  <c r="C7" i="9"/>
  <c r="C12" i="9" s="1"/>
  <c r="C47" i="8" l="1"/>
  <c r="C20" i="4"/>
  <c r="D20" i="4"/>
</calcChain>
</file>

<file path=xl/sharedStrings.xml><?xml version="1.0" encoding="utf-8"?>
<sst xmlns="http://schemas.openxmlformats.org/spreadsheetml/2006/main" count="426" uniqueCount="244">
  <si>
    <t xml:space="preserve"> - </t>
  </si>
  <si>
    <t>-</t>
  </si>
  <si>
    <t>Argentina</t>
  </si>
  <si>
    <t>Total</t>
  </si>
  <si>
    <t>EBITDA</t>
  </si>
  <si>
    <t>ASSETS</t>
  </si>
  <si>
    <t>Non-current assets</t>
  </si>
  <si>
    <t>Investment properties</t>
  </si>
  <si>
    <t>Property, plant and equipment</t>
  </si>
  <si>
    <t>Trading properties</t>
  </si>
  <si>
    <t>Intangible assets</t>
  </si>
  <si>
    <t>Right-of-use assets</t>
  </si>
  <si>
    <t>Biological assets</t>
  </si>
  <si>
    <t>Investment in associates and joint ventures</t>
  </si>
  <si>
    <t xml:space="preserve">Deferred income tax assets </t>
  </si>
  <si>
    <t xml:space="preserve">Income tax and MPIT credits </t>
  </si>
  <si>
    <t>Restricted assets</t>
  </si>
  <si>
    <t xml:space="preserve">Trade and other receivables </t>
  </si>
  <si>
    <t>Investment in financial assets</t>
  </si>
  <si>
    <t>Derivative financial instruments</t>
  </si>
  <si>
    <t>Total non-current assets</t>
  </si>
  <si>
    <t>Current assets</t>
  </si>
  <si>
    <t xml:space="preserve">Trading properties </t>
  </si>
  <si>
    <t xml:space="preserve">Biological assets </t>
  </si>
  <si>
    <t xml:space="preserve">Inventories </t>
  </si>
  <si>
    <t>Trade and other receivables</t>
  </si>
  <si>
    <t xml:space="preserve">Investment in financial assets </t>
  </si>
  <si>
    <t xml:space="preserve">Derivative financial instruments </t>
  </si>
  <si>
    <t>Cash and cash equivalents</t>
  </si>
  <si>
    <t>Total current assets</t>
  </si>
  <si>
    <t>TOTAL ASSETS</t>
  </si>
  <si>
    <t>SHAREHOLDERS’ EQUITY</t>
  </si>
  <si>
    <t>Shareholders' equity (according to corresponding statement)</t>
  </si>
  <si>
    <t xml:space="preserve">Non-controlling interest </t>
  </si>
  <si>
    <t>TOTAL SHAREHOLDERS' EQUITY</t>
  </si>
  <si>
    <t>LIABILITIES</t>
  </si>
  <si>
    <t>Non-current liabilities</t>
  </si>
  <si>
    <t>Borrowings</t>
  </si>
  <si>
    <t>Deferred income tax liabilities</t>
  </si>
  <si>
    <t>Trade and other payables</t>
  </si>
  <si>
    <t>Provisions</t>
  </si>
  <si>
    <t>Lease liabilities</t>
  </si>
  <si>
    <t>Payroll and social security liabilities</t>
  </si>
  <si>
    <t>Total non-current liabilities</t>
  </si>
  <si>
    <t>Current liabilities</t>
  </si>
  <si>
    <t xml:space="preserve">Trade and other payables </t>
  </si>
  <si>
    <t xml:space="preserve">Income tax and MPIT liabilities </t>
  </si>
  <si>
    <t>Total Current liabilities</t>
  </si>
  <si>
    <t>TOTAL LIABILITIES</t>
  </si>
  <si>
    <t>TOTAL SHAREHOLDERS' EQUITY AND LIABILITIES</t>
  </si>
  <si>
    <t>Revenues</t>
  </si>
  <si>
    <t>Costs</t>
  </si>
  <si>
    <t>Initial recognition and changes in the fair value of biological assets and agricultural products at the point of harvest</t>
  </si>
  <si>
    <t>Changes in the net realizable value of agricultural products after harvest</t>
  </si>
  <si>
    <t>Gross profit</t>
  </si>
  <si>
    <t>Gain from disposal of farmlands</t>
  </si>
  <si>
    <t>General and administrative expenses</t>
  </si>
  <si>
    <t>Selling expenses</t>
  </si>
  <si>
    <t>Other operating results, net</t>
  </si>
  <si>
    <t>Finance income</t>
  </si>
  <si>
    <t>Finance cost</t>
  </si>
  <si>
    <t>Other financial results</t>
  </si>
  <si>
    <t>Inflation adjustment</t>
  </si>
  <si>
    <t>Financial results, net</t>
  </si>
  <si>
    <t>Loss before income tax</t>
  </si>
  <si>
    <t>Income tax</t>
  </si>
  <si>
    <t xml:space="preserve">Items that may be reclassified subsequently to profit or loss: </t>
  </si>
  <si>
    <t>Equity holders of the parent</t>
  </si>
  <si>
    <t>Non-controlling interest</t>
  </si>
  <si>
    <t>Basic</t>
  </si>
  <si>
    <t>Diluted</t>
  </si>
  <si>
    <t>Operating activities:</t>
  </si>
  <si>
    <t>Net cash generated from operating activities before income tax paid</t>
  </si>
  <si>
    <t>Income tax paid</t>
  </si>
  <si>
    <t>Investing activities:</t>
  </si>
  <si>
    <t>Capital contributions to associates and joint ventures</t>
  </si>
  <si>
    <t>Acquisitions and improvements of property, plant and equipment</t>
  </si>
  <si>
    <t>Acquisition of intangible assets</t>
  </si>
  <si>
    <t>Proceeds from sales of property, plant and equipment</t>
  </si>
  <si>
    <t>Dividends collected from associates and joint ventures</t>
  </si>
  <si>
    <t>Acquisitions of investments in financial assets</t>
  </si>
  <si>
    <t>Proceeds from disposal of investments in financial assets</t>
  </si>
  <si>
    <t>Financing activities:</t>
  </si>
  <si>
    <t>Borrowings and issuance of non-convertible notes</t>
  </si>
  <si>
    <t>Payment of borrowings and non-convertible notes</t>
  </si>
  <si>
    <t>Interest paid</t>
  </si>
  <si>
    <t>Repurchase of non-convertible notes</t>
  </si>
  <si>
    <t>Cash and cash equivalents at beginning of the period</t>
  </si>
  <si>
    <t>Cash and cash equivalents at the end of the period</t>
  </si>
  <si>
    <t>Consolidated Results</t>
  </si>
  <si>
    <t>(In ARS million)</t>
  </si>
  <si>
    <t>Initial recognition and changes in the fair value of biological assets and agricultural produce at the point of harvest</t>
  </si>
  <si>
    <t>Changes in the net realizable value of agricultural produce after harvest</t>
  </si>
  <si>
    <t>Net gain from fair value adjustment on investment properties</t>
  </si>
  <si>
    <t>Result from operations</t>
  </si>
  <si>
    <t>Depreciation and Amortization</t>
  </si>
  <si>
    <t>EBITDA (unaudited)</t>
  </si>
  <si>
    <t>Adjusted EBITDA (unaudited)</t>
  </si>
  <si>
    <t>Loss from joint ventures and associates</t>
  </si>
  <si>
    <t>Result from operations before financing and taxation</t>
  </si>
  <si>
    <t>Result before income tax</t>
  </si>
  <si>
    <t>Income tax expense</t>
  </si>
  <si>
    <t>Result for the period</t>
  </si>
  <si>
    <t>Attributable to</t>
  </si>
  <si>
    <t xml:space="preserve">Equity holder of the parent </t>
  </si>
  <si>
    <t>Agribusiness</t>
  </si>
  <si>
    <t>Description of Operations by Segment</t>
  </si>
  <si>
    <t xml:space="preserve">Result from operations </t>
  </si>
  <si>
    <t>Share of profit of associates</t>
  </si>
  <si>
    <t xml:space="preserve">Segment result </t>
  </si>
  <si>
    <t>I)	Land Development, Transformation and Sales</t>
  </si>
  <si>
    <t>in ARS million</t>
  </si>
  <si>
    <t>Gross loss</t>
  </si>
  <si>
    <t>Profit from operations</t>
  </si>
  <si>
    <t>Segment profit</t>
  </si>
  <si>
    <t>Adjusted EBITDA</t>
  </si>
  <si>
    <t>II)	Agricultural Production</t>
  </si>
  <si>
    <t>Profit from associates</t>
  </si>
  <si>
    <t>II.a) Crops and Sugarcane</t>
  </si>
  <si>
    <t>Crops</t>
  </si>
  <si>
    <t xml:space="preserve">Gross profit </t>
  </si>
  <si>
    <t xml:space="preserve">General and administrative expenses </t>
  </si>
  <si>
    <t>Share of loss of associates</t>
  </si>
  <si>
    <t>Sugarcane</t>
  </si>
  <si>
    <t xml:space="preserve">Revenues </t>
  </si>
  <si>
    <t>II.b) Cattle Production</t>
  </si>
  <si>
    <t>In ARS Million</t>
  </si>
  <si>
    <t>Initial recognition and changes in the fair value of biological assets and agricultural produce</t>
  </si>
  <si>
    <t>Segment loss</t>
  </si>
  <si>
    <t>II.c) Agricultural Rental and Services</t>
  </si>
  <si>
    <t>General and Administrative expenses</t>
  </si>
  <si>
    <t>III) Other Segments</t>
  </si>
  <si>
    <t>In ARS million</t>
  </si>
  <si>
    <t>Segment Profit</t>
  </si>
  <si>
    <t>IV) Corporate Segment</t>
  </si>
  <si>
    <t>Loss from operations</t>
  </si>
  <si>
    <t>Consolidated Results of our Subsidiary IRSA Inversiones y Representaciones S.A.</t>
  </si>
  <si>
    <t xml:space="preserve">Adjusted EBITDA </t>
  </si>
  <si>
    <t>Segment Result</t>
  </si>
  <si>
    <t>Comparative Summary Consolidated Balance Sheet Data</t>
  </si>
  <si>
    <t>Total assets</t>
  </si>
  <si>
    <t>Total liabilities</t>
  </si>
  <si>
    <t>Total capital and reserves attributable to the shareholders of the controlling company</t>
  </si>
  <si>
    <t>Minority interests</t>
  </si>
  <si>
    <t>Shareholders’ equity</t>
  </si>
  <si>
    <t>Total liabilities plus minority interests plus shareholders’ equity</t>
  </si>
  <si>
    <t>Comparative Summary Consolidated Statement of Income Data</t>
  </si>
  <si>
    <t>Share of profit of associates and joint ventures</t>
  </si>
  <si>
    <t>Profit / (loss) from operations before financing and taxation</t>
  </si>
  <si>
    <t>Controlling company’s shareholders</t>
  </si>
  <si>
    <t>Comparative Summary Consolidated Statement of Cash Flow Data</t>
  </si>
  <si>
    <t>Net cash generated by operating activities</t>
  </si>
  <si>
    <t>Total net cash (used in) / generated during the fiscal period</t>
  </si>
  <si>
    <t>Ratios</t>
  </si>
  <si>
    <t>(1) Current Assets / Current Liabilities</t>
  </si>
  <si>
    <t>(2) Total Shareholders’ Equity/Total Liabilities</t>
  </si>
  <si>
    <t>(3) Non-current Assets/Total Assets</t>
  </si>
  <si>
    <t>EBITDA Reconciliation</t>
  </si>
  <si>
    <t>Income tax expense </t>
  </si>
  <si>
    <t>Net financial results </t>
  </si>
  <si>
    <t>Share of profit of associates and joint ventures </t>
  </si>
  <si>
    <t>Depreciation and amortization </t>
  </si>
  <si>
    <t>EBITDA (unaudited) </t>
  </si>
  <si>
    <t>Adjusted EBITDA (unaudited) </t>
  </si>
  <si>
    <t>Loss for the period</t>
  </si>
  <si>
    <t>Financial advances</t>
  </si>
  <si>
    <t>YoY Var</t>
  </si>
  <si>
    <t>Activity profit</t>
  </si>
  <si>
    <t xml:space="preserve">Profit / (Loss) from operations </t>
  </si>
  <si>
    <t>Activity Profit / (Loss)</t>
  </si>
  <si>
    <r>
      <t xml:space="preserve">In </t>
    </r>
    <r>
      <rPr>
        <b/>
        <sz val="8"/>
        <color rgb="FF000000"/>
        <rFont val="Arial"/>
        <family val="2"/>
      </rPr>
      <t>ARS Million</t>
    </r>
  </si>
  <si>
    <t>Net cash generated by investment activities</t>
  </si>
  <si>
    <t>Net cash used in financing activities</t>
  </si>
  <si>
    <t>Bolivia</t>
  </si>
  <si>
    <t>Paraguay</t>
  </si>
  <si>
    <t>PORTFOLIO CRESUD</t>
  </si>
  <si>
    <t>Brazil</t>
  </si>
  <si>
    <t>Total Productive Lands</t>
  </si>
  <si>
    <t>Agricultural Productive Land
Own and Under Concession</t>
  </si>
  <si>
    <t>Cattle Productive Land
Own and Under Concession</t>
  </si>
  <si>
    <t>Planted Surface</t>
  </si>
  <si>
    <t>Total Hectares</t>
  </si>
  <si>
    <r>
      <t xml:space="preserve">Liquidity </t>
    </r>
    <r>
      <rPr>
        <vertAlign val="superscript"/>
        <sz val="8"/>
        <color rgb="FF000000"/>
        <rFont val="Arial"/>
        <family val="2"/>
      </rPr>
      <t>(1)</t>
    </r>
  </si>
  <si>
    <r>
      <t>Solvency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(2)</t>
    </r>
  </si>
  <si>
    <r>
      <t xml:space="preserve">Restricted capital </t>
    </r>
    <r>
      <rPr>
        <vertAlign val="superscript"/>
        <sz val="8"/>
        <color rgb="FF000000"/>
        <rFont val="Arial"/>
        <family val="2"/>
      </rPr>
      <t>(3)</t>
    </r>
  </si>
  <si>
    <t>Revaluation of fixed assets transferred to investment properties</t>
  </si>
  <si>
    <t>Acquisition and improvement of investment properties</t>
  </si>
  <si>
    <t>Proceeds from sales of investment properties</t>
  </si>
  <si>
    <t>Dividends paid to non-controlling interest in subsidiaries</t>
  </si>
  <si>
    <t>Urban Properties 
and Investments</t>
  </si>
  <si>
    <t>Management fees</t>
  </si>
  <si>
    <t>Net (loss)/ gain from fair value adjustment of investment properties</t>
  </si>
  <si>
    <t>Profit / (loss) from operations</t>
  </si>
  <si>
    <t>Share of (loss)/ profit of associates and joint ventures</t>
  </si>
  <si>
    <t>Profit / (loss) before financial results and income tax</t>
  </si>
  <si>
    <t>Other comprehensive income/(loss):</t>
  </si>
  <si>
    <t>Total comprehensive (loss)/ income from the period</t>
  </si>
  <si>
    <t>(Loss)/ profit for the period attributable to:</t>
  </si>
  <si>
    <t>Total comprehensive (loss)/ income attributable to:</t>
  </si>
  <si>
    <t>(Loss)/ Profit per share from continuing operations attributable to equity holders of the parent:</t>
  </si>
  <si>
    <t>Net cash generated from operating activities</t>
  </si>
  <si>
    <t>Interest collected from financial assets</t>
  </si>
  <si>
    <t>Management Fee</t>
  </si>
  <si>
    <t>(4) Net income for the fiscal year (excluding Other Comprehensive Income) / Average Total Shareholders’ Equity</t>
  </si>
  <si>
    <r>
      <t>Profitability</t>
    </r>
    <r>
      <rPr>
        <vertAlign val="superscript"/>
        <sz val="8"/>
        <color rgb="FF000000"/>
        <rFont val="Arial"/>
        <family val="2"/>
      </rPr>
      <t xml:space="preserve"> (4)</t>
    </r>
  </si>
  <si>
    <t>Result from fair value of investment properties, not realized - Agribusiness</t>
  </si>
  <si>
    <t>Result from fair value of investment properties, not realized - Real Estate business</t>
  </si>
  <si>
    <t>09.30.21</t>
  </si>
  <si>
    <t>Profit before income tax</t>
  </si>
  <si>
    <t>Profit for the period</t>
  </si>
  <si>
    <t>Currency translation adjustment and other comprehensive loss from subsidiaries</t>
  </si>
  <si>
    <t>Total other comprehensive loss for the period</t>
  </si>
  <si>
    <t>Net cash (used in)/ generated from investing activities</t>
  </si>
  <si>
    <t>Proceeds from sales of non-controlling interest in subsidiaries</t>
  </si>
  <si>
    <t>Net (decrease)/ increase in cash and cash equivalents</t>
  </si>
  <si>
    <t>Foreign exchange loss in cash and changes in fair value of cash equivalents</t>
  </si>
  <si>
    <t>3M 22</t>
  </si>
  <si>
    <t>3M 22 vs. 3M 21</t>
  </si>
  <si>
    <t>3M 2022</t>
  </si>
  <si>
    <t>09.30.22</t>
  </si>
  <si>
    <t>06.30.22</t>
  </si>
  <si>
    <t>Consolidated Condensed Interim Balance Sheets
as of September 30, 2022 and June 30, 2022</t>
  </si>
  <si>
    <t>Income tax credit</t>
  </si>
  <si>
    <t>Consolidated Condensed Interim Statements of Income and Other Comprehensive Income
for the three-months periods ended September 30, 2022, and 2021</t>
  </si>
  <si>
    <t>IQ23</t>
  </si>
  <si>
    <t>Land Reserve</t>
  </si>
  <si>
    <t>Consolidated Condensed Interim Cash Flow Statements
for the three-month periods ended September 30, 2022 and 2021</t>
  </si>
  <si>
    <t xml:space="preserve"> 09.30.21</t>
  </si>
  <si>
    <t>Payment of short term loans, net</t>
  </si>
  <si>
    <t>Payment of borrowings with reladed parties</t>
  </si>
  <si>
    <t>Proceeds from issuance of shares and other equity instruments</t>
  </si>
  <si>
    <t>Lease liabilities paid</t>
  </si>
  <si>
    <t>Repurchase of treasury shares</t>
  </si>
  <si>
    <t>Exercise of warrants</t>
  </si>
  <si>
    <t>3M 23</t>
  </si>
  <si>
    <t>Realized sale - Agribusiness</t>
  </si>
  <si>
    <t>For the three-month period ended September 30 (in ARS million)</t>
  </si>
  <si>
    <t>3M 2023</t>
  </si>
  <si>
    <t>Results from associates</t>
  </si>
  <si>
    <t>Activity Loss</t>
  </si>
  <si>
    <t xml:space="preserve">Loss from operations </t>
  </si>
  <si>
    <t xml:space="preserve">Gross Loss </t>
  </si>
  <si>
    <t>Results from operations</t>
  </si>
  <si>
    <t>Segment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</si>
</sst>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[$ARS]\ #,##0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u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7" fontId="1" fillId="0" borderId="0"/>
  </cellStyleXfs>
  <cellXfs count="283">
    <xf numFmtId="0" fontId="0" fillId="0" borderId="0" xfId="0"/>
    <xf numFmtId="3" fontId="0" fillId="0" borderId="0" xfId="0" applyNumberFormat="1"/>
    <xf numFmtId="0" fontId="0" fillId="0" borderId="0" xfId="0" applyAlignme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164" fontId="0" fillId="0" borderId="0" xfId="1" applyNumberFormat="1" applyFont="1"/>
    <xf numFmtId="164" fontId="7" fillId="2" borderId="1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7" fillId="3" borderId="2" xfId="0" applyNumberFormat="1" applyFont="1" applyFill="1" applyBorder="1" applyAlignment="1">
      <alignment horizontal="center" vertical="center"/>
    </xf>
    <xf numFmtId="164" fontId="7" fillId="3" borderId="0" xfId="1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0" borderId="0" xfId="0" applyFont="1"/>
    <xf numFmtId="165" fontId="14" fillId="0" borderId="0" xfId="0" applyNumberFormat="1" applyFont="1"/>
    <xf numFmtId="0" fontId="14" fillId="0" borderId="0" xfId="0" applyFont="1" applyAlignment="1">
      <alignment horizontal="left"/>
    </xf>
    <xf numFmtId="165" fontId="14" fillId="0" borderId="0" xfId="2" applyNumberFormat="1" applyFont="1"/>
    <xf numFmtId="0" fontId="9" fillId="0" borderId="0" xfId="3" applyFont="1" applyAlignment="1">
      <alignment horizontal="left"/>
    </xf>
    <xf numFmtId="166" fontId="14" fillId="0" borderId="0" xfId="2" applyNumberFormat="1" applyFont="1" applyFill="1"/>
    <xf numFmtId="165" fontId="14" fillId="0" borderId="0" xfId="2" applyNumberFormat="1" applyFont="1" applyFill="1"/>
    <xf numFmtId="166" fontId="14" fillId="0" borderId="0" xfId="2" applyNumberFormat="1" applyFont="1"/>
    <xf numFmtId="165" fontId="9" fillId="0" borderId="0" xfId="2" applyNumberFormat="1" applyFont="1" applyAlignment="1">
      <alignment wrapText="1"/>
    </xf>
    <xf numFmtId="167" fontId="14" fillId="0" borderId="0" xfId="4" applyFont="1" applyAlignment="1">
      <alignment horizontal="left"/>
    </xf>
    <xf numFmtId="3" fontId="7" fillId="3" borderId="2" xfId="0" applyNumberFormat="1" applyFont="1" applyFill="1" applyBorder="1" applyAlignment="1">
      <alignment horizontal="left" vertical="center"/>
    </xf>
    <xf numFmtId="3" fontId="7" fillId="6" borderId="2" xfId="0" applyNumberFormat="1" applyFont="1" applyFill="1" applyBorder="1" applyAlignment="1">
      <alignment horizontal="left" vertical="center"/>
    </xf>
    <xf numFmtId="3" fontId="7" fillId="6" borderId="2" xfId="0" applyNumberFormat="1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left" vertical="center"/>
    </xf>
    <xf numFmtId="3" fontId="17" fillId="7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" fontId="14" fillId="0" borderId="0" xfId="0" applyNumberFormat="1" applyFont="1"/>
    <xf numFmtId="164" fontId="14" fillId="0" borderId="0" xfId="1" applyNumberFormat="1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65" fontId="7" fillId="6" borderId="2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8" fontId="3" fillId="3" borderId="0" xfId="0" applyNumberFormat="1" applyFont="1" applyFill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5" fontId="14" fillId="0" borderId="0" xfId="2" applyNumberFormat="1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164" fontId="3" fillId="8" borderId="0" xfId="1" applyNumberFormat="1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165" fontId="3" fillId="8" borderId="0" xfId="2" applyNumberFormat="1" applyFont="1" applyFill="1" applyAlignment="1">
      <alignment horizontal="center" vertical="center" wrapText="1"/>
    </xf>
    <xf numFmtId="165" fontId="3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3" fillId="9" borderId="0" xfId="0" applyFont="1" applyFill="1" applyAlignment="1">
      <alignment horizontal="left" vertical="center"/>
    </xf>
    <xf numFmtId="164" fontId="3" fillId="9" borderId="0" xfId="1" applyNumberFormat="1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justify" vertical="center"/>
    </xf>
    <xf numFmtId="165" fontId="7" fillId="8" borderId="0" xfId="2" applyNumberFormat="1" applyFont="1" applyFill="1" applyAlignment="1">
      <alignment horizontal="center" vertical="center" wrapText="1"/>
    </xf>
    <xf numFmtId="168" fontId="0" fillId="0" borderId="0" xfId="0" applyNumberFormat="1"/>
    <xf numFmtId="3" fontId="3" fillId="3" borderId="0" xfId="0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9" fontId="14" fillId="0" borderId="0" xfId="1" applyFont="1"/>
    <xf numFmtId="0" fontId="7" fillId="3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7" fillId="8" borderId="0" xfId="1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7" fillId="3" borderId="0" xfId="0" applyNumberFormat="1" applyFont="1" applyFill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Fill="1"/>
    <xf numFmtId="0" fontId="14" fillId="0" borderId="0" xfId="0" applyFont="1" applyFill="1"/>
    <xf numFmtId="168" fontId="3" fillId="0" borderId="0" xfId="0" applyNumberFormat="1" applyFont="1" applyFill="1" applyAlignment="1">
      <alignment horizontal="center" vertical="center" wrapText="1"/>
    </xf>
    <xf numFmtId="165" fontId="14" fillId="10" borderId="0" xfId="0" applyNumberFormat="1" applyFont="1" applyFill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3" fontId="9" fillId="0" borderId="0" xfId="2" applyFont="1" applyAlignment="1">
      <alignment horizontal="right" vertical="center"/>
    </xf>
    <xf numFmtId="165" fontId="3" fillId="0" borderId="0" xfId="2" applyNumberFormat="1" applyFont="1" applyFill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3" fontId="3" fillId="8" borderId="0" xfId="0" applyNumberFormat="1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3" fontId="7" fillId="8" borderId="0" xfId="0" applyNumberFormat="1" applyFont="1" applyFill="1" applyAlignment="1">
      <alignment horizontal="center" vertical="center" wrapText="1"/>
    </xf>
    <xf numFmtId="0" fontId="3" fillId="9" borderId="0" xfId="0" applyFont="1" applyFill="1" applyAlignment="1">
      <alignment horizontal="left" vertical="center" wrapText="1"/>
    </xf>
    <xf numFmtId="3" fontId="3" fillId="9" borderId="0" xfId="0" applyNumberFormat="1" applyFont="1" applyFill="1" applyAlignment="1">
      <alignment horizontal="center" vertical="center" wrapText="1"/>
    </xf>
    <xf numFmtId="0" fontId="7" fillId="9" borderId="0" xfId="0" applyFont="1" applyFill="1" applyAlignment="1">
      <alignment horizontal="left" vertical="center" wrapText="1"/>
    </xf>
    <xf numFmtId="3" fontId="7" fillId="9" borderId="0" xfId="0" applyNumberFormat="1" applyFont="1" applyFill="1" applyAlignment="1">
      <alignment horizontal="center" vertical="center" wrapText="1"/>
    </xf>
    <xf numFmtId="164" fontId="7" fillId="9" borderId="0" xfId="1" applyNumberFormat="1" applyFont="1" applyFill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165" fontId="3" fillId="8" borderId="0" xfId="2" applyNumberFormat="1" applyFont="1" applyFill="1" applyAlignment="1">
      <alignment horizontal="right" vertical="center" wrapText="1"/>
    </xf>
    <xf numFmtId="165" fontId="3" fillId="0" borderId="0" xfId="2" applyNumberFormat="1" applyFont="1" applyFill="1" applyAlignment="1">
      <alignment horizontal="right" vertical="center" wrapText="1"/>
    </xf>
    <xf numFmtId="165" fontId="3" fillId="8" borderId="1" xfId="2" applyNumberFormat="1" applyFont="1" applyFill="1" applyBorder="1" applyAlignment="1">
      <alignment horizontal="right" vertical="center" wrapText="1"/>
    </xf>
    <xf numFmtId="165" fontId="7" fillId="8" borderId="1" xfId="2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7" fillId="9" borderId="0" xfId="0" applyFont="1" applyFill="1" applyAlignment="1">
      <alignment horizontal="left" vertical="center"/>
    </xf>
    <xf numFmtId="3" fontId="7" fillId="9" borderId="8" xfId="0" applyNumberFormat="1" applyFont="1" applyFill="1" applyBorder="1" applyAlignment="1">
      <alignment horizontal="right" vertical="center" wrapText="1"/>
    </xf>
    <xf numFmtId="3" fontId="3" fillId="9" borderId="0" xfId="0" applyNumberFormat="1" applyFont="1" applyFill="1" applyAlignment="1">
      <alignment horizontal="right" vertical="center" wrapText="1"/>
    </xf>
    <xf numFmtId="0" fontId="3" fillId="9" borderId="1" xfId="0" applyFont="1" applyFill="1" applyBorder="1" applyAlignment="1">
      <alignment horizontal="right" vertical="center" wrapText="1"/>
    </xf>
    <xf numFmtId="165" fontId="7" fillId="9" borderId="1" xfId="2" applyNumberFormat="1" applyFont="1" applyFill="1" applyBorder="1" applyAlignment="1">
      <alignment horizontal="right" vertical="center" wrapText="1"/>
    </xf>
    <xf numFmtId="0" fontId="3" fillId="9" borderId="0" xfId="0" applyFont="1" applyFill="1" applyAlignment="1">
      <alignment horizontal="right" vertical="center" wrapText="1"/>
    </xf>
    <xf numFmtId="43" fontId="3" fillId="9" borderId="0" xfId="2" applyFont="1" applyFill="1" applyAlignment="1">
      <alignment horizontal="right" vertical="center" wrapText="1"/>
    </xf>
    <xf numFmtId="0" fontId="7" fillId="9" borderId="2" xfId="0" applyFont="1" applyFill="1" applyBorder="1" applyAlignment="1">
      <alignment horizontal="left" vertical="center"/>
    </xf>
    <xf numFmtId="165" fontId="3" fillId="9" borderId="1" xfId="2" applyNumberFormat="1" applyFont="1" applyFill="1" applyBorder="1" applyAlignment="1">
      <alignment horizontal="right" vertical="center" wrapText="1"/>
    </xf>
    <xf numFmtId="3" fontId="3" fillId="8" borderId="0" xfId="0" applyNumberFormat="1" applyFont="1" applyFill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3" fontId="3" fillId="8" borderId="8" xfId="0" applyNumberFormat="1" applyFont="1" applyFill="1" applyBorder="1" applyAlignment="1">
      <alignment horizontal="right" vertical="center" wrapText="1"/>
    </xf>
    <xf numFmtId="165" fontId="7" fillId="8" borderId="2" xfId="2" applyNumberFormat="1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left" vertical="center"/>
    </xf>
    <xf numFmtId="43" fontId="3" fillId="8" borderId="1" xfId="2" applyFont="1" applyFill="1" applyBorder="1" applyAlignment="1">
      <alignment horizontal="right" vertical="center" wrapText="1"/>
    </xf>
    <xf numFmtId="43" fontId="7" fillId="9" borderId="1" xfId="2" applyFont="1" applyFill="1" applyBorder="1" applyAlignment="1">
      <alignment horizontal="right" vertical="center" wrapText="1"/>
    </xf>
    <xf numFmtId="164" fontId="7" fillId="9" borderId="0" xfId="1" applyNumberFormat="1" applyFont="1" applyFill="1" applyAlignment="1">
      <alignment horizontal="right" vertical="center" wrapText="1"/>
    </xf>
    <xf numFmtId="164" fontId="3" fillId="8" borderId="0" xfId="1" applyNumberFormat="1" applyFont="1" applyFill="1" applyAlignment="1">
      <alignment horizontal="right" vertical="center" wrapText="1"/>
    </xf>
    <xf numFmtId="164" fontId="3" fillId="9" borderId="0" xfId="1" applyNumberFormat="1" applyFont="1" applyFill="1" applyAlignment="1">
      <alignment horizontal="right" vertical="center" wrapText="1"/>
    </xf>
    <xf numFmtId="164" fontId="3" fillId="8" borderId="1" xfId="1" applyNumberFormat="1" applyFont="1" applyFill="1" applyBorder="1" applyAlignment="1">
      <alignment horizontal="right" vertical="center" wrapText="1"/>
    </xf>
    <xf numFmtId="164" fontId="7" fillId="9" borderId="1" xfId="1" applyNumberFormat="1" applyFont="1" applyFill="1" applyBorder="1" applyAlignment="1">
      <alignment horizontal="right" vertical="center" wrapText="1"/>
    </xf>
    <xf numFmtId="164" fontId="7" fillId="8" borderId="2" xfId="1" applyNumberFormat="1" applyFont="1" applyFill="1" applyBorder="1" applyAlignment="1">
      <alignment horizontal="right" vertical="center" wrapText="1"/>
    </xf>
    <xf numFmtId="164" fontId="3" fillId="9" borderId="1" xfId="1" applyNumberFormat="1" applyFont="1" applyFill="1" applyBorder="1" applyAlignment="1">
      <alignment horizontal="right" vertical="center" wrapText="1"/>
    </xf>
    <xf numFmtId="164" fontId="7" fillId="8" borderId="1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43" fontId="7" fillId="8" borderId="1" xfId="2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65" fontId="7" fillId="4" borderId="2" xfId="2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165" fontId="7" fillId="4" borderId="1" xfId="2" applyNumberFormat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horizontal="right" wrapText="1"/>
    </xf>
    <xf numFmtId="164" fontId="3" fillId="3" borderId="0" xfId="0" applyNumberFormat="1" applyFont="1" applyFill="1" applyAlignment="1">
      <alignment horizontal="right" wrapText="1"/>
    </xf>
    <xf numFmtId="164" fontId="3" fillId="4" borderId="0" xfId="0" applyNumberFormat="1" applyFont="1" applyFill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7" fillId="4" borderId="1" xfId="0" applyNumberFormat="1" applyFont="1" applyFill="1" applyBorder="1" applyAlignment="1">
      <alignment horizontal="right" wrapText="1"/>
    </xf>
    <xf numFmtId="10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wrapText="1"/>
    </xf>
    <xf numFmtId="3" fontId="7" fillId="4" borderId="2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43" fontId="3" fillId="3" borderId="1" xfId="2" applyFont="1" applyFill="1" applyBorder="1" applyAlignment="1">
      <alignment horizontal="right" wrapText="1"/>
    </xf>
    <xf numFmtId="43" fontId="7" fillId="4" borderId="1" xfId="2" applyFont="1" applyFill="1" applyBorder="1" applyAlignment="1">
      <alignment horizontal="right" wrapText="1"/>
    </xf>
    <xf numFmtId="165" fontId="3" fillId="0" borderId="0" xfId="2" applyNumberFormat="1" applyFont="1" applyAlignment="1">
      <alignment horizontal="right" vertical="center" wrapText="1"/>
    </xf>
    <xf numFmtId="165" fontId="3" fillId="3" borderId="0" xfId="2" applyNumberFormat="1" applyFont="1" applyFill="1" applyAlignment="1">
      <alignment horizontal="right" vertical="center" wrapText="1"/>
    </xf>
    <xf numFmtId="165" fontId="3" fillId="0" borderId="0" xfId="2" applyNumberFormat="1" applyFont="1" applyBorder="1" applyAlignment="1">
      <alignment horizontal="right"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165" fontId="7" fillId="3" borderId="1" xfId="2" applyNumberFormat="1" applyFont="1" applyFill="1" applyBorder="1" applyAlignment="1">
      <alignment horizontal="right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43" fontId="3" fillId="0" borderId="1" xfId="2" applyFont="1" applyBorder="1" applyAlignment="1">
      <alignment horizontal="right" vertical="center" wrapText="1"/>
    </xf>
    <xf numFmtId="43" fontId="7" fillId="3" borderId="1" xfId="2" applyFont="1" applyFill="1" applyBorder="1" applyAlignment="1">
      <alignment horizontal="right" vertical="center" wrapText="1"/>
    </xf>
    <xf numFmtId="165" fontId="7" fillId="3" borderId="0" xfId="2" applyNumberFormat="1" applyFont="1" applyFill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7" fillId="8" borderId="0" xfId="0" applyNumberFormat="1" applyFont="1" applyFill="1" applyAlignment="1">
      <alignment horizontal="right" vertical="center" wrapText="1"/>
    </xf>
    <xf numFmtId="0" fontId="3" fillId="8" borderId="8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 wrapText="1"/>
    </xf>
    <xf numFmtId="0" fontId="7" fillId="8" borderId="2" xfId="0" applyFont="1" applyFill="1" applyBorder="1" applyAlignment="1">
      <alignment horizontal="right" vertical="center" wrapText="1"/>
    </xf>
    <xf numFmtId="3" fontId="7" fillId="8" borderId="2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right" vertical="center" wrapText="1"/>
    </xf>
    <xf numFmtId="3" fontId="7" fillId="9" borderId="1" xfId="0" applyNumberFormat="1" applyFont="1" applyFill="1" applyBorder="1" applyAlignment="1">
      <alignment horizontal="right" vertical="center" wrapText="1"/>
    </xf>
    <xf numFmtId="164" fontId="7" fillId="3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3" fillId="3" borderId="0" xfId="1" applyNumberFormat="1" applyFont="1" applyFill="1" applyAlignment="1">
      <alignment horizontal="right"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7" fillId="8" borderId="0" xfId="1" applyNumberFormat="1" applyFont="1" applyFill="1" applyAlignment="1">
      <alignment horizontal="right" vertical="center" wrapText="1"/>
    </xf>
    <xf numFmtId="10" fontId="3" fillId="8" borderId="2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43" fontId="3" fillId="3" borderId="1" xfId="2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right" vertical="center" wrapText="1"/>
    </xf>
    <xf numFmtId="3" fontId="7" fillId="9" borderId="0" xfId="0" applyNumberFormat="1" applyFont="1" applyFill="1" applyAlignment="1">
      <alignment horizontal="right" vertical="center" wrapText="1"/>
    </xf>
    <xf numFmtId="0" fontId="3" fillId="9" borderId="0" xfId="0" applyFont="1" applyFill="1" applyBorder="1" applyAlignment="1">
      <alignment horizontal="left" vertical="center" wrapText="1"/>
    </xf>
    <xf numFmtId="164" fontId="3" fillId="9" borderId="0" xfId="1" applyNumberFormat="1" applyFont="1" applyFill="1" applyBorder="1" applyAlignment="1">
      <alignment horizontal="right" vertical="center" wrapText="1"/>
    </xf>
    <xf numFmtId="0" fontId="3" fillId="8" borderId="0" xfId="0" applyFont="1" applyFill="1" applyAlignment="1">
      <alignment horizontal="right" vertical="center" wrapText="1"/>
    </xf>
    <xf numFmtId="0" fontId="3" fillId="8" borderId="1" xfId="0" applyFont="1" applyFill="1" applyBorder="1" applyAlignment="1">
      <alignment horizontal="left" vertical="center" wrapText="1"/>
    </xf>
    <xf numFmtId="43" fontId="7" fillId="0" borderId="1" xfId="2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3" fontId="7" fillId="4" borderId="8" xfId="0" applyNumberFormat="1" applyFont="1" applyFill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8" borderId="2" xfId="0" applyFont="1" applyFill="1" applyBorder="1" applyAlignment="1">
      <alignment horizontal="left" vertical="center"/>
    </xf>
    <xf numFmtId="164" fontId="3" fillId="8" borderId="2" xfId="1" applyNumberFormat="1" applyFont="1" applyFill="1" applyBorder="1" applyAlignment="1">
      <alignment horizontal="right" vertical="center" wrapText="1"/>
    </xf>
    <xf numFmtId="164" fontId="7" fillId="9" borderId="2" xfId="1" applyNumberFormat="1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right" vertical="center" wrapText="1"/>
    </xf>
  </cellXfs>
  <cellStyles count="5">
    <cellStyle name="Millares" xfId="2" builtinId="3"/>
    <cellStyle name="Normal" xfId="0" builtinId="0"/>
    <cellStyle name="Normal 11" xfId="3" xr:uid="{F28BBA8B-4590-4059-8C5C-8771A2D113C2}"/>
    <cellStyle name="Normal 2" xfId="4" xr:uid="{10522F79-FBC5-4167-A901-E4C02A001B2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7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53.xml"/><Relationship Id="rId84" Type="http://schemas.openxmlformats.org/officeDocument/2006/relationships/externalLink" Target="externalLinks/externalLink74.xml"/><Relationship Id="rId138" Type="http://schemas.openxmlformats.org/officeDocument/2006/relationships/externalLink" Target="externalLinks/externalLink128.xml"/><Relationship Id="rId159" Type="http://schemas.openxmlformats.org/officeDocument/2006/relationships/externalLink" Target="externalLinks/externalLink149.xml"/><Relationship Id="rId170" Type="http://schemas.openxmlformats.org/officeDocument/2006/relationships/externalLink" Target="externalLinks/externalLink160.xml"/><Relationship Id="rId191" Type="http://schemas.openxmlformats.org/officeDocument/2006/relationships/externalLink" Target="externalLinks/externalLink181.xml"/><Relationship Id="rId205" Type="http://schemas.openxmlformats.org/officeDocument/2006/relationships/externalLink" Target="externalLinks/externalLink195.xml"/><Relationship Id="rId107" Type="http://schemas.openxmlformats.org/officeDocument/2006/relationships/externalLink" Target="externalLinks/externalLink97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53" Type="http://schemas.openxmlformats.org/officeDocument/2006/relationships/externalLink" Target="externalLinks/externalLink43.xml"/><Relationship Id="rId74" Type="http://schemas.openxmlformats.org/officeDocument/2006/relationships/externalLink" Target="externalLinks/externalLink64.xml"/><Relationship Id="rId128" Type="http://schemas.openxmlformats.org/officeDocument/2006/relationships/externalLink" Target="externalLinks/externalLink118.xml"/><Relationship Id="rId149" Type="http://schemas.openxmlformats.org/officeDocument/2006/relationships/externalLink" Target="externalLinks/externalLink139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5.xml"/><Relationship Id="rId160" Type="http://schemas.openxmlformats.org/officeDocument/2006/relationships/externalLink" Target="externalLinks/externalLink150.xml"/><Relationship Id="rId181" Type="http://schemas.openxmlformats.org/officeDocument/2006/relationships/externalLink" Target="externalLinks/externalLink171.xml"/><Relationship Id="rId22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54.xml"/><Relationship Id="rId118" Type="http://schemas.openxmlformats.org/officeDocument/2006/relationships/externalLink" Target="externalLinks/externalLink108.xml"/><Relationship Id="rId139" Type="http://schemas.openxmlformats.org/officeDocument/2006/relationships/externalLink" Target="externalLinks/externalLink129.xml"/><Relationship Id="rId85" Type="http://schemas.openxmlformats.org/officeDocument/2006/relationships/externalLink" Target="externalLinks/externalLink75.xml"/><Relationship Id="rId150" Type="http://schemas.openxmlformats.org/officeDocument/2006/relationships/externalLink" Target="externalLinks/externalLink140.xml"/><Relationship Id="rId171" Type="http://schemas.openxmlformats.org/officeDocument/2006/relationships/externalLink" Target="externalLinks/externalLink161.xml"/><Relationship Id="rId192" Type="http://schemas.openxmlformats.org/officeDocument/2006/relationships/externalLink" Target="externalLinks/externalLink182.xml"/><Relationship Id="rId206" Type="http://schemas.openxmlformats.org/officeDocument/2006/relationships/externalLink" Target="externalLinks/externalLink196.xml"/><Relationship Id="rId12" Type="http://schemas.openxmlformats.org/officeDocument/2006/relationships/externalLink" Target="externalLinks/externalLink2.xml"/><Relationship Id="rId3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98.xml"/><Relationship Id="rId129" Type="http://schemas.openxmlformats.org/officeDocument/2006/relationships/externalLink" Target="externalLinks/externalLink119.xml"/><Relationship Id="rId54" Type="http://schemas.openxmlformats.org/officeDocument/2006/relationships/externalLink" Target="externalLinks/externalLink44.xml"/><Relationship Id="rId75" Type="http://schemas.openxmlformats.org/officeDocument/2006/relationships/externalLink" Target="externalLinks/externalLink65.xml"/><Relationship Id="rId96" Type="http://schemas.openxmlformats.org/officeDocument/2006/relationships/externalLink" Target="externalLinks/externalLink86.xml"/><Relationship Id="rId140" Type="http://schemas.openxmlformats.org/officeDocument/2006/relationships/externalLink" Target="externalLinks/externalLink130.xml"/><Relationship Id="rId161" Type="http://schemas.openxmlformats.org/officeDocument/2006/relationships/externalLink" Target="externalLinks/externalLink151.xml"/><Relationship Id="rId182" Type="http://schemas.openxmlformats.org/officeDocument/2006/relationships/externalLink" Target="externalLinks/externalLink172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3.xml"/><Relationship Id="rId119" Type="http://schemas.openxmlformats.org/officeDocument/2006/relationships/externalLink" Target="externalLinks/externalLink109.xml"/><Relationship Id="rId44" Type="http://schemas.openxmlformats.org/officeDocument/2006/relationships/externalLink" Target="externalLinks/externalLink34.xml"/><Relationship Id="rId65" Type="http://schemas.openxmlformats.org/officeDocument/2006/relationships/externalLink" Target="externalLinks/externalLink55.xml"/><Relationship Id="rId86" Type="http://schemas.openxmlformats.org/officeDocument/2006/relationships/externalLink" Target="externalLinks/externalLink76.xml"/><Relationship Id="rId130" Type="http://schemas.openxmlformats.org/officeDocument/2006/relationships/externalLink" Target="externalLinks/externalLink120.xml"/><Relationship Id="rId151" Type="http://schemas.openxmlformats.org/officeDocument/2006/relationships/externalLink" Target="externalLinks/externalLink141.xml"/><Relationship Id="rId172" Type="http://schemas.openxmlformats.org/officeDocument/2006/relationships/externalLink" Target="externalLinks/externalLink162.xml"/><Relationship Id="rId193" Type="http://schemas.openxmlformats.org/officeDocument/2006/relationships/externalLink" Target="externalLinks/externalLink183.xml"/><Relationship Id="rId207" Type="http://schemas.openxmlformats.org/officeDocument/2006/relationships/externalLink" Target="externalLinks/externalLink197.xml"/><Relationship Id="rId13" Type="http://schemas.openxmlformats.org/officeDocument/2006/relationships/externalLink" Target="externalLinks/externalLink3.xml"/><Relationship Id="rId109" Type="http://schemas.openxmlformats.org/officeDocument/2006/relationships/externalLink" Target="externalLinks/externalLink99.xml"/><Relationship Id="rId34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97" Type="http://schemas.openxmlformats.org/officeDocument/2006/relationships/externalLink" Target="externalLinks/externalLink87.xml"/><Relationship Id="rId120" Type="http://schemas.openxmlformats.org/officeDocument/2006/relationships/externalLink" Target="externalLinks/externalLink110.xml"/><Relationship Id="rId141" Type="http://schemas.openxmlformats.org/officeDocument/2006/relationships/externalLink" Target="externalLinks/externalLink131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2.xml"/><Relationship Id="rId183" Type="http://schemas.openxmlformats.org/officeDocument/2006/relationships/externalLink" Target="externalLinks/externalLink173.xml"/><Relationship Id="rId24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110" Type="http://schemas.openxmlformats.org/officeDocument/2006/relationships/externalLink" Target="externalLinks/externalLink100.xml"/><Relationship Id="rId131" Type="http://schemas.openxmlformats.org/officeDocument/2006/relationships/externalLink" Target="externalLinks/externalLink121.xml"/><Relationship Id="rId152" Type="http://schemas.openxmlformats.org/officeDocument/2006/relationships/externalLink" Target="externalLinks/externalLink142.xml"/><Relationship Id="rId173" Type="http://schemas.openxmlformats.org/officeDocument/2006/relationships/externalLink" Target="externalLinks/externalLink163.xml"/><Relationship Id="rId194" Type="http://schemas.openxmlformats.org/officeDocument/2006/relationships/externalLink" Target="externalLinks/externalLink184.xml"/><Relationship Id="rId208" Type="http://schemas.openxmlformats.org/officeDocument/2006/relationships/externalLink" Target="externalLinks/externalLink198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Relationship Id="rId100" Type="http://schemas.openxmlformats.org/officeDocument/2006/relationships/externalLink" Target="externalLinks/externalLink90.xml"/><Relationship Id="rId105" Type="http://schemas.openxmlformats.org/officeDocument/2006/relationships/externalLink" Target="externalLinks/externalLink95.xml"/><Relationship Id="rId126" Type="http://schemas.openxmlformats.org/officeDocument/2006/relationships/externalLink" Target="externalLinks/externalLink116.xml"/><Relationship Id="rId147" Type="http://schemas.openxmlformats.org/officeDocument/2006/relationships/externalLink" Target="externalLinks/externalLink137.xml"/><Relationship Id="rId168" Type="http://schemas.openxmlformats.org/officeDocument/2006/relationships/externalLink" Target="externalLinks/externalLink1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93" Type="http://schemas.openxmlformats.org/officeDocument/2006/relationships/externalLink" Target="externalLinks/externalLink83.xml"/><Relationship Id="rId98" Type="http://schemas.openxmlformats.org/officeDocument/2006/relationships/externalLink" Target="externalLinks/externalLink88.xml"/><Relationship Id="rId121" Type="http://schemas.openxmlformats.org/officeDocument/2006/relationships/externalLink" Target="externalLinks/externalLink111.xml"/><Relationship Id="rId142" Type="http://schemas.openxmlformats.org/officeDocument/2006/relationships/externalLink" Target="externalLinks/externalLink132.xml"/><Relationship Id="rId163" Type="http://schemas.openxmlformats.org/officeDocument/2006/relationships/externalLink" Target="externalLinks/externalLink153.xml"/><Relationship Id="rId184" Type="http://schemas.openxmlformats.org/officeDocument/2006/relationships/externalLink" Target="externalLinks/externalLink174.xml"/><Relationship Id="rId189" Type="http://schemas.openxmlformats.org/officeDocument/2006/relationships/externalLink" Target="externalLinks/externalLink179.xml"/><Relationship Id="rId3" Type="http://schemas.openxmlformats.org/officeDocument/2006/relationships/worksheet" Target="worksheets/sheet3.xml"/><Relationship Id="rId214" Type="http://schemas.openxmlformats.org/officeDocument/2006/relationships/calcChain" Target="calcChain.xml"/><Relationship Id="rId25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57.xml"/><Relationship Id="rId116" Type="http://schemas.openxmlformats.org/officeDocument/2006/relationships/externalLink" Target="externalLinks/externalLink106.xml"/><Relationship Id="rId137" Type="http://schemas.openxmlformats.org/officeDocument/2006/relationships/externalLink" Target="externalLinks/externalLink127.xml"/><Relationship Id="rId158" Type="http://schemas.openxmlformats.org/officeDocument/2006/relationships/externalLink" Target="externalLinks/externalLink148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52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111" Type="http://schemas.openxmlformats.org/officeDocument/2006/relationships/externalLink" Target="externalLinks/externalLink101.xml"/><Relationship Id="rId132" Type="http://schemas.openxmlformats.org/officeDocument/2006/relationships/externalLink" Target="externalLinks/externalLink122.xml"/><Relationship Id="rId153" Type="http://schemas.openxmlformats.org/officeDocument/2006/relationships/externalLink" Target="externalLinks/externalLink143.xml"/><Relationship Id="rId174" Type="http://schemas.openxmlformats.org/officeDocument/2006/relationships/externalLink" Target="externalLinks/externalLink164.xml"/><Relationship Id="rId179" Type="http://schemas.openxmlformats.org/officeDocument/2006/relationships/externalLink" Target="externalLinks/externalLink169.xml"/><Relationship Id="rId195" Type="http://schemas.openxmlformats.org/officeDocument/2006/relationships/externalLink" Target="externalLinks/externalLink185.xml"/><Relationship Id="rId209" Type="http://schemas.openxmlformats.org/officeDocument/2006/relationships/externalLink" Target="externalLinks/externalLink199.xml"/><Relationship Id="rId190" Type="http://schemas.openxmlformats.org/officeDocument/2006/relationships/externalLink" Target="externalLinks/externalLink180.xml"/><Relationship Id="rId204" Type="http://schemas.openxmlformats.org/officeDocument/2006/relationships/externalLink" Target="externalLinks/externalLink194.xml"/><Relationship Id="rId15" Type="http://schemas.openxmlformats.org/officeDocument/2006/relationships/externalLink" Target="externalLinks/externalLink5.xml"/><Relationship Id="rId36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47.xml"/><Relationship Id="rId106" Type="http://schemas.openxmlformats.org/officeDocument/2006/relationships/externalLink" Target="externalLinks/externalLink96.xml"/><Relationship Id="rId127" Type="http://schemas.openxmlformats.org/officeDocument/2006/relationships/externalLink" Target="externalLinks/externalLink11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84.xml"/><Relationship Id="rId99" Type="http://schemas.openxmlformats.org/officeDocument/2006/relationships/externalLink" Target="externalLinks/externalLink89.xml"/><Relationship Id="rId101" Type="http://schemas.openxmlformats.org/officeDocument/2006/relationships/externalLink" Target="externalLinks/externalLink91.xml"/><Relationship Id="rId122" Type="http://schemas.openxmlformats.org/officeDocument/2006/relationships/externalLink" Target="externalLinks/externalLink112.xml"/><Relationship Id="rId143" Type="http://schemas.openxmlformats.org/officeDocument/2006/relationships/externalLink" Target="externalLinks/externalLink133.xml"/><Relationship Id="rId148" Type="http://schemas.openxmlformats.org/officeDocument/2006/relationships/externalLink" Target="externalLinks/externalLink138.xml"/><Relationship Id="rId164" Type="http://schemas.openxmlformats.org/officeDocument/2006/relationships/externalLink" Target="externalLinks/externalLink154.xml"/><Relationship Id="rId169" Type="http://schemas.openxmlformats.org/officeDocument/2006/relationships/externalLink" Target="externalLinks/externalLink159.xml"/><Relationship Id="rId185" Type="http://schemas.openxmlformats.org/officeDocument/2006/relationships/externalLink" Target="externalLinks/externalLink17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70.xml"/><Relationship Id="rId210" Type="http://schemas.openxmlformats.org/officeDocument/2006/relationships/externalLink" Target="externalLinks/externalLink200.xml"/><Relationship Id="rId26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37.xml"/><Relationship Id="rId68" Type="http://schemas.openxmlformats.org/officeDocument/2006/relationships/externalLink" Target="externalLinks/externalLink58.xml"/><Relationship Id="rId89" Type="http://schemas.openxmlformats.org/officeDocument/2006/relationships/externalLink" Target="externalLinks/externalLink79.xml"/><Relationship Id="rId112" Type="http://schemas.openxmlformats.org/officeDocument/2006/relationships/externalLink" Target="externalLinks/externalLink102.xml"/><Relationship Id="rId133" Type="http://schemas.openxmlformats.org/officeDocument/2006/relationships/externalLink" Target="externalLinks/externalLink123.xml"/><Relationship Id="rId154" Type="http://schemas.openxmlformats.org/officeDocument/2006/relationships/externalLink" Target="externalLinks/externalLink144.xml"/><Relationship Id="rId175" Type="http://schemas.openxmlformats.org/officeDocument/2006/relationships/externalLink" Target="externalLinks/externalLink165.xml"/><Relationship Id="rId196" Type="http://schemas.openxmlformats.org/officeDocument/2006/relationships/externalLink" Target="externalLinks/externalLink186.xml"/><Relationship Id="rId200" Type="http://schemas.openxmlformats.org/officeDocument/2006/relationships/externalLink" Target="externalLinks/externalLink190.xml"/><Relationship Id="rId16" Type="http://schemas.openxmlformats.org/officeDocument/2006/relationships/externalLink" Target="externalLinks/externalLink6.xml"/><Relationship Id="rId37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48.xml"/><Relationship Id="rId79" Type="http://schemas.openxmlformats.org/officeDocument/2006/relationships/externalLink" Target="externalLinks/externalLink69.xml"/><Relationship Id="rId102" Type="http://schemas.openxmlformats.org/officeDocument/2006/relationships/externalLink" Target="externalLinks/externalLink92.xml"/><Relationship Id="rId123" Type="http://schemas.openxmlformats.org/officeDocument/2006/relationships/externalLink" Target="externalLinks/externalLink113.xml"/><Relationship Id="rId144" Type="http://schemas.openxmlformats.org/officeDocument/2006/relationships/externalLink" Target="externalLinks/externalLink134.xml"/><Relationship Id="rId90" Type="http://schemas.openxmlformats.org/officeDocument/2006/relationships/externalLink" Target="externalLinks/externalLink80.xml"/><Relationship Id="rId165" Type="http://schemas.openxmlformats.org/officeDocument/2006/relationships/externalLink" Target="externalLinks/externalLink155.xml"/><Relationship Id="rId186" Type="http://schemas.openxmlformats.org/officeDocument/2006/relationships/externalLink" Target="externalLinks/externalLink176.xml"/><Relationship Id="rId211" Type="http://schemas.openxmlformats.org/officeDocument/2006/relationships/theme" Target="theme/theme1.xml"/><Relationship Id="rId27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38.xml"/><Relationship Id="rId69" Type="http://schemas.openxmlformats.org/officeDocument/2006/relationships/externalLink" Target="externalLinks/externalLink59.xml"/><Relationship Id="rId113" Type="http://schemas.openxmlformats.org/officeDocument/2006/relationships/externalLink" Target="externalLinks/externalLink103.xml"/><Relationship Id="rId134" Type="http://schemas.openxmlformats.org/officeDocument/2006/relationships/externalLink" Target="externalLinks/externalLink124.xml"/><Relationship Id="rId80" Type="http://schemas.openxmlformats.org/officeDocument/2006/relationships/externalLink" Target="externalLinks/externalLink70.xml"/><Relationship Id="rId155" Type="http://schemas.openxmlformats.org/officeDocument/2006/relationships/externalLink" Target="externalLinks/externalLink145.xml"/><Relationship Id="rId176" Type="http://schemas.openxmlformats.org/officeDocument/2006/relationships/externalLink" Target="externalLinks/externalLink166.xml"/><Relationship Id="rId197" Type="http://schemas.openxmlformats.org/officeDocument/2006/relationships/externalLink" Target="externalLinks/externalLink187.xml"/><Relationship Id="rId201" Type="http://schemas.openxmlformats.org/officeDocument/2006/relationships/externalLink" Target="externalLinks/externalLink191.xml"/><Relationship Id="rId17" Type="http://schemas.openxmlformats.org/officeDocument/2006/relationships/externalLink" Target="externalLinks/externalLink7.xml"/><Relationship Id="rId38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9.xml"/><Relationship Id="rId103" Type="http://schemas.openxmlformats.org/officeDocument/2006/relationships/externalLink" Target="externalLinks/externalLink93.xml"/><Relationship Id="rId124" Type="http://schemas.openxmlformats.org/officeDocument/2006/relationships/externalLink" Target="externalLinks/externalLink114.xml"/><Relationship Id="rId70" Type="http://schemas.openxmlformats.org/officeDocument/2006/relationships/externalLink" Target="externalLinks/externalLink60.xml"/><Relationship Id="rId91" Type="http://schemas.openxmlformats.org/officeDocument/2006/relationships/externalLink" Target="externalLinks/externalLink81.xml"/><Relationship Id="rId145" Type="http://schemas.openxmlformats.org/officeDocument/2006/relationships/externalLink" Target="externalLinks/externalLink135.xml"/><Relationship Id="rId166" Type="http://schemas.openxmlformats.org/officeDocument/2006/relationships/externalLink" Target="externalLinks/externalLink156.xml"/><Relationship Id="rId187" Type="http://schemas.openxmlformats.org/officeDocument/2006/relationships/externalLink" Target="externalLinks/externalLink177.xml"/><Relationship Id="rId1" Type="http://schemas.openxmlformats.org/officeDocument/2006/relationships/worksheet" Target="worksheets/sheet1.xml"/><Relationship Id="rId212" Type="http://schemas.openxmlformats.org/officeDocument/2006/relationships/styles" Target="styles.xml"/><Relationship Id="rId28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9.xml"/><Relationship Id="rId114" Type="http://schemas.openxmlformats.org/officeDocument/2006/relationships/externalLink" Target="externalLinks/externalLink104.xml"/><Relationship Id="rId60" Type="http://schemas.openxmlformats.org/officeDocument/2006/relationships/externalLink" Target="externalLinks/externalLink50.xml"/><Relationship Id="rId81" Type="http://schemas.openxmlformats.org/officeDocument/2006/relationships/externalLink" Target="externalLinks/externalLink71.xml"/><Relationship Id="rId135" Type="http://schemas.openxmlformats.org/officeDocument/2006/relationships/externalLink" Target="externalLinks/externalLink125.xml"/><Relationship Id="rId156" Type="http://schemas.openxmlformats.org/officeDocument/2006/relationships/externalLink" Target="externalLinks/externalLink146.xml"/><Relationship Id="rId177" Type="http://schemas.openxmlformats.org/officeDocument/2006/relationships/externalLink" Target="externalLinks/externalLink167.xml"/><Relationship Id="rId198" Type="http://schemas.openxmlformats.org/officeDocument/2006/relationships/externalLink" Target="externalLinks/externalLink188.xml"/><Relationship Id="rId202" Type="http://schemas.openxmlformats.org/officeDocument/2006/relationships/externalLink" Target="externalLinks/externalLink192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0.xml"/><Relationship Id="rId104" Type="http://schemas.openxmlformats.org/officeDocument/2006/relationships/externalLink" Target="externalLinks/externalLink94.xml"/><Relationship Id="rId125" Type="http://schemas.openxmlformats.org/officeDocument/2006/relationships/externalLink" Target="externalLinks/externalLink115.xml"/><Relationship Id="rId146" Type="http://schemas.openxmlformats.org/officeDocument/2006/relationships/externalLink" Target="externalLinks/externalLink136.xml"/><Relationship Id="rId167" Type="http://schemas.openxmlformats.org/officeDocument/2006/relationships/externalLink" Target="externalLinks/externalLink157.xml"/><Relationship Id="rId188" Type="http://schemas.openxmlformats.org/officeDocument/2006/relationships/externalLink" Target="externalLinks/externalLink178.xml"/><Relationship Id="rId71" Type="http://schemas.openxmlformats.org/officeDocument/2006/relationships/externalLink" Target="externalLinks/externalLink61.xml"/><Relationship Id="rId92" Type="http://schemas.openxmlformats.org/officeDocument/2006/relationships/externalLink" Target="externalLinks/externalLink82.xml"/><Relationship Id="rId21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0.xml"/><Relationship Id="rId115" Type="http://schemas.openxmlformats.org/officeDocument/2006/relationships/externalLink" Target="externalLinks/externalLink105.xml"/><Relationship Id="rId136" Type="http://schemas.openxmlformats.org/officeDocument/2006/relationships/externalLink" Target="externalLinks/externalLink126.xml"/><Relationship Id="rId157" Type="http://schemas.openxmlformats.org/officeDocument/2006/relationships/externalLink" Target="externalLinks/externalLink147.xml"/><Relationship Id="rId178" Type="http://schemas.openxmlformats.org/officeDocument/2006/relationships/externalLink" Target="externalLinks/externalLink168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9" Type="http://schemas.openxmlformats.org/officeDocument/2006/relationships/externalLink" Target="externalLinks/externalLink189.xml"/><Relationship Id="rId203" Type="http://schemas.openxmlformats.org/officeDocument/2006/relationships/externalLink" Target="externalLinks/externalLink19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\CONTADUR\EXCEL\Bce%201202\Bce%20Ajustado\BCE%20DE%20PRESENTACION\BCE%20CRESUD%201202%20AJUSTAD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Alto%20Palermo%20S.A.%20Group\Alto%20Palermo%20S.A\2010\07.%20Proyecto%20IFRS\Papeles\CRESUD%20CONSO%2006-09%20deprotegid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\CONTADUR\EXCEL\BALANCE_DICIEMBRE%2003\CRESUD\BCE%20DE%20PUBLICACION\ARMADO\CRESUD%20CONSO%2012-0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%20y%20Finanzas%20CYRSA\My%20Documents\Clientes\IRSA\Dic09\Cyrsa\PPC\ANTICIPO%20Y%20DESACOPIOS%20AL%2029.12.09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analisis%20de%20negocios/Particulares/Mhyai/Eliane%20-%20Avalia&#231;&#227;o%20da%20Empresa%20-%20FINAL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_MARZO%2003\CRESUD\ANALISIS%20DE%20CUENTAS\BS%20USO\BS%20USO%20CONSOL%2003-2003%20(AJUST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Planeamiento/Planeamiento%20Cresud/Valuation%20consolidado-%20CRESUD14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An&#225;lisis%20de%20Rubros%20Contables\Creditos%20x%20Ventas\Ejercicio%202010\PAMSA\CLIENTES%20-%20PREVISION%20CLASA%2003-09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An&#225;lisis%20Financiero%20y%20Nuevos%20Negocios/Valuaci&#243;n%20de%20Activos/Valuaci&#243;n%20Activos%20al%2030.06.2016/Armado%20IRSA%20CP%20Consolidado%2006-2016%20v4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ruzal\LOCALS~1\Temp\notesC4A9C8\APSA%20-%20PG%20Depreciaciones%20al%2030.06.09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pasut\AppData\Local\Microsoft\Windows\Temporary%20Internet%20Files\Content.Outlook\QJV2RLYO\Py2014%20-%20BASE%20DATOS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Contabilidad\Sector%20Contable%20-%20Archivos%20Compartidos\An&#225;lisis%20de%20Rubros%20Contables\Creditos%20por%20Ventas\Previsi&#243;n%20para%20Incobrables\2007\Utilizaci&#243;n%20al%2030-06-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W\PIERRE\BOITEDETRANSFERT\MICP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mar&#231;o%202004\FLUXO_FEV03-simu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Pwc\Arcor\Revision%20al%2031_12_2000\Provision%20Ganancias\CAN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analisis%20de%20negocios/Projetos%20em%20Andamento/Eliane/Avalia&#231;&#227;o/Eliane%20-%20Avalia&#231;&#227;o%20da%20Empresa%20-%20FINAL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3.xml.rels><?xml version="1.0" encoding="UTF-8" standalone="yes"?>
<Relationships xmlns="http://schemas.openxmlformats.org/package/2006/relationships"><Relationship Id="rId2" Type="http://schemas.microsoft.com/office/2019/04/relationships/externalLinkLongPath" Target="https://irsatrial-my.sharepoint.com/Planeamiento/Analisis%20de%20Negocios/Comun/Master/Proyectos/APSA/01.%20ARGENTINA/011.%20CENTROS%20COMERCIALES/0111.%20CABA/0111.2.%20CC%20en%20an&#225;lisis/1112-80%20-%20Arcos%20Gourmet/Febrero%202011/Evaluaci&#243;n%20ARCOSV17-%209macro.xlsx?57E5DE84" TargetMode="External"/><Relationship Id="rId1" Type="http://schemas.openxmlformats.org/officeDocument/2006/relationships/externalLinkPath" Target="file:///\\57E5DE84\Evaluaci&#243;n%20ARCOSV17-%209macro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An&#225;lisis%20de%20Rubros%20Contables\Creditos%20x%20Ventas\Ejercicio%202010\PAMSA\ANALITICO%20CLIENTES%20PAMSA%2006-09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200808\Fluxo%2014.08.08\FLUXO_14_AGOSTO_08.xlsm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planeamiento%20y%20control%20de%20gestion%20apsa/Control%20de%20Gestion/Comun%20Control%20de%20Gestion/3-%20Real%20Estate/1-%20IRSA/3-m.%20Informes%20de%20Renta/EJERCICIO%202009/INFORME%20Marzo%20200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4\Pedidos%20Especiales\Malls\Reporte%20precios%20autom&#225;ticos%20CC%20v6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W\OLIVIER\FORM2B%20RECAP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DGETS\LOTUSDAT\FORMS\1998\98AE\DOM\FORM04L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Valuaci&#243;n\Valuaci&#243;n%202014\Tarshop\Valuaci&#243;n%202013\Estructura%20de%20Capital\An&#225;lisis%20Te&#243;rico%202013\1)%20Estructura%20de%20Capital%20Versi&#243;n%20Nueva%20(Todo%20proporcional%20NAV)%20V.III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oreno\LOCALS~1\Temp\notesC4A9C8\Proyeccion%20PF09%20Base%20Ganancias%2017-06-09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2006%20Fevereiro\FLUXO_FEVEREIRO%2006%20SIMUL%20SFH%20e%20LANCAMENTOS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barrera.CRESUD\Local%20Settings\Temporary%20Internet%20Files\OLKE7\Armado\Mis%20Documentos\Empresas\M%20O%20R%20G%20A%20N\B%202%20AGRO\alexis%20b2%20agro%2031-03-03\2310%20Bal%20%20%20%20%20%2031-03-03%20B2AGRO%20SA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fischer\AppData\Local\Microsoft\Windows\Temporary%20Internet%20Files\Content.Outlook\7JD3L90U\Resumen%20Presupuestos%20CAPEX%202015%20vObras(11-02-15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1&#176;%20de%20Abril\Bce00\Bce99\1&#176;ABRu-v99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ferrando\Mis%20documentos\nuevo%20puerto\juanda\Planillas\informes%20para%20socios\comparativo%20ventas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duria%20APSA\Mis%20Documentos\BACKUP\Sector%20Contable%20-%20Archivos%20Compartidos\An&#225;lisis%20de%20Rubros%20Contables\Deudas%20Comerciales\CONTROL%20PROVEEDORES\An&#225;lisisi%20proveedores%202006-12%20bce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puestos%20corpotativo\CRESUD\CRESUD\ganancias\06-2010\09-2009\Dif%20cbio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%20MARZO%2005\CRESUD\BCE%20PUBLICACION\ARMADO\CRESUD%20CONSO%2003-05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snat_turgeman\Desktop\ifrs_dic_taz0308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&#1499;&#1505;&#1508;&#1497;&#1501;/&#1490;&#1497;&#1488;/Cmm2000/monthly%20report/&#1491;&#1493;&#1495;&#1493;&#1514;%20&#1497;&#1513;&#1504;&#1497;&#1501;/2000/LCMM797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&#1499;&#1505;&#1508;&#1497;&#1501;/&#1490;&#1497;&#1488;/Cmm2000/monthly%20report/&#1491;&#1493;&#1495;&#1493;&#1514;%20&#1497;&#1513;&#1504;&#1497;&#1501;/1997/LCMM797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cl%20Reporting\F%20R\SEC%20Filings\10K10Q\BS03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corral\Local%20Settings\Temporary%20Internet%20Files\OLK47\Grafo%201360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TODOS/Balances%20y%20Press%20Releases/CRESUD/FY%202022/FY22/Earnings%20y%20Short%20Press%20Release/Quarterly%20Information%20CRESUD%20FY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%20MARZO%2005\CACTUS\Cactus%20armado%20bce%2003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caamano.IRSA\Local%20Settings\Temporary%20Internet%20Files\OLK8\HISTORICO%20IR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napoli\Local%20Settings\Temporary%20Internet%20Files\OLK1A\dif%20cbo%2025-01-08.xls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ciones\Fpc%20-%200605.xls?478AED45" TargetMode="External"/><Relationship Id="rId1" Type="http://schemas.openxmlformats.org/officeDocument/2006/relationships/externalLinkPath" Target="file:///\\478AED45\Fpc%20-%200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nancias\APSA\2007\06-07\APSA%20Provisi&#243;n%2006-07%20Bce%2023-07-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viola\My%20Documents\LIAG%20S.A\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%20JUNIO%2004/CRESUD/BCE%20PUBLICACION/ARMADO/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AMBROS\LOCALS~1\Temp\Utilizaciones%20-%20Condonaciones%20al%2028.02.200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Control%20de%20Gestion/Comun%20Control%20de%20Gestion/1-%20Vinculadas/1-%20Vinculadas%20Agro/1-a.%20Cactus/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mun%20Planeamiento%20y%20Control%20de%20Gestion/Rent%20Roll/Rent%20Roll/Rent%20Roll%20originales/2007/Rent%20Roll%200711/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Reportes%20Mensuales\0302\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TODOS/Valuaci&#243;n/Valuaci&#243;n%202015/Pedidos%20Especiales/Malls/Valuaci&#243;n%202014/Pedidos%20Especiales/Malls/Simon%20Properties/Valuaci&#243;n%202011/Automatizacion%20Overview/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_SETIEMBRE%2003\CRESUD\BCE%20PUBLICACION%200903\Bce%20Ajustado\BCE%20DE%20PRESENTACION\BCE%20CRESUD%201202%20AJUSTAD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MISDOC~1\IRSA\PAPELE~1\NUEVOS~1\INTERC~2\IRSA%20-%20AP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ferrando\Mis%20documentos\nuevo%20puerto\balance\contabilidad\An&#224;lisis%20de%20cuentas\soporte%20de%20canon%20y%20fpc%20%25%202010-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Documents%20and%20Settings/vsavon/Desktop/Copia%20de%20Proyecciones%20Shoppings%20-%20v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Administracion%20Financiera\Informe%20Vencimientos%20Prestamos%20Financieros%20Consolidad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Contabilidad%20Negocio%20Inmobiliario\An&#225;lisis%20de%20Rubros%20Contables\Patrimonio%20Neto\Distribuci&#243;n%20Rdos\Noviembre\CALCULO%20RESERVA%20LEGAL%2006-08%20C&#237;as%20IRS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ESPOSITO\Desktop\CRESUD%20CONSO%2003-06%20copi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Documents%20and%20Settings\mtenca\My%20Documents\31.03.08\Grupo%20IRSA\IRSA\BS%20DE%20CAMBIO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Valuaci&#243;n\Valuaci&#243;n%202014\Tarshop\WACC\Generador%20WACC.xlsm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vazquez\Local%20Settings\Temporary%20Internet%20Files\Content.Outlook\VID0NIBD\PLANILLA%20BIENES%20DE%20CAMBIO%20AP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Administracion%20Financiera\Informe%20Vencimientos%20Prestamos%20Financieros%20Consolidadoactua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Administracion%20Financiera\Posiciones\2012\03_Mar_2012\Posiciones%20grupo%2030-03-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rv-clr2-adm\Administracion\DOCUME~1\ADMINI~1\LOCALS~1\Temp\c.notes.data\Documents%20and%20Settings\Administrator\My%20Documents\Clientes\IRSA\Marzo%2004\Wp\Prestamos\IRSA%20Inv.%20y%20Rep.%20S.A\Auditor&#237;a%20al%2012-2002\Pr&#233;stamos%20Financieros\GABR.DBS?CC3DAB09" TargetMode="External"/><Relationship Id="rId1" Type="http://schemas.openxmlformats.org/officeDocument/2006/relationships/externalLinkPath" Target="file:///\\CC3DAB09\GABR.DB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fischer\AppData\Local\Microsoft\Windows\Temporary%20Internet%20Files\Content.Outlook\7JD3L90U\Posiciones%20Grupo%2003-03-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5/Tablero%20de%20Control%20Finanzas/Posiciones%20Grupo%2006-07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ARRIGA\EXCEL\Bce_1999_2000\Bce_10_1999\Insumos\Consumos_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FJP\CUADROS\E_2002_2003\Definitivos\balance_anual_0603%20(A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4\Deuda%20Financiera%20-%20APSA,%20IRSA,%20Cresud\Posiciones%20Grupo%2030-09-2014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castroluq002\AppData\Local\Aura\5.0\Files\13\AF\bfe0056a-5c0c-4fb2-b1fb-6b744875a391000000000000000000141128\IRSA%20Consolidado%20-Actualizaci&#243;n%20Scoping%20Jun-16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Valuaci&#243;n\WACC\Generador%20WACC%20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  <row r="23">
          <cell r="H23">
            <v>587060873.88646197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0">
          <cell r="F20">
            <v>51007</v>
          </cell>
        </row>
        <row r="36">
          <cell r="F36">
            <v>16802537</v>
          </cell>
        </row>
        <row r="90">
          <cell r="F90">
            <v>338506</v>
          </cell>
        </row>
        <row r="101">
          <cell r="F101">
            <v>0</v>
          </cell>
        </row>
        <row r="140">
          <cell r="F140">
            <v>112384</v>
          </cell>
        </row>
        <row r="165">
          <cell r="F165">
            <v>0</v>
          </cell>
        </row>
        <row r="202">
          <cell r="F202">
            <v>168500000</v>
          </cell>
        </row>
        <row r="212">
          <cell r="F212">
            <v>202445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 xml:space="preserve">Inversiones </v>
          </cell>
        </row>
        <row r="2">
          <cell r="A2" t="str">
            <v xml:space="preserve">Correspondiente a los períodos de seis meses iniciados el 1° de julio de 2002 y 2001 </v>
          </cell>
        </row>
        <row r="3">
          <cell r="A3" t="str">
            <v>y finalizados el 31 de diciembre de 2002 y 2001</v>
          </cell>
        </row>
        <row r="4">
          <cell r="A4" t="str">
            <v>(Notas 1, 2 y 3)</v>
          </cell>
        </row>
        <row r="7">
          <cell r="J7" t="str">
            <v>Información sobre el emisor</v>
          </cell>
        </row>
        <row r="8">
          <cell r="K8" t="str">
            <v>S/último Balance General</v>
          </cell>
        </row>
        <row r="9">
          <cell r="A9" t="str">
            <v>Denominación y características de los valores</v>
          </cell>
          <cell r="E9" t="str">
            <v xml:space="preserve"> </v>
          </cell>
          <cell r="F9" t="str">
            <v xml:space="preserve">Cantidad </v>
          </cell>
          <cell r="G9" t="str">
            <v>Valor</v>
          </cell>
          <cell r="H9" t="str">
            <v xml:space="preserve">Valor </v>
          </cell>
          <cell r="I9" t="str">
            <v>Valor de</v>
          </cell>
          <cell r="J9" t="str">
            <v>Actividad Principal</v>
          </cell>
          <cell r="K9" t="str">
            <v>Capital</v>
          </cell>
          <cell r="L9" t="str">
            <v>Resultado del</v>
          </cell>
        </row>
        <row r="10">
          <cell r="E10" t="str">
            <v xml:space="preserve"> </v>
          </cell>
          <cell r="G10">
            <v>37621</v>
          </cell>
          <cell r="H10">
            <v>37256</v>
          </cell>
          <cell r="I10" t="str">
            <v>Cotización</v>
          </cell>
          <cell r="L10" t="str">
            <v>período</v>
          </cell>
        </row>
        <row r="11">
          <cell r="G11" t="str">
            <v>$</v>
          </cell>
          <cell r="H11" t="str">
            <v>$</v>
          </cell>
          <cell r="I11" t="str">
            <v>$</v>
          </cell>
          <cell r="K11" t="str">
            <v>$</v>
          </cell>
          <cell r="L11" t="str">
            <v>$</v>
          </cell>
        </row>
        <row r="12">
          <cell r="A12" t="str">
            <v>Inversiones Corrientes</v>
          </cell>
        </row>
        <row r="13">
          <cell r="A13" t="str">
            <v>Fondos Comunes de Inversión</v>
          </cell>
        </row>
        <row r="14">
          <cell r="B14" t="str">
            <v>Fondo Letes Banco Francés</v>
          </cell>
          <cell r="F14">
            <v>11725</v>
          </cell>
          <cell r="G14">
            <v>1062</v>
          </cell>
          <cell r="H14">
            <v>0</v>
          </cell>
          <cell r="I14">
            <v>9.057569296375266E-2</v>
          </cell>
        </row>
        <row r="15">
          <cell r="B15" t="str">
            <v>Fondo Letes Banco Río</v>
          </cell>
          <cell r="F15">
            <v>1891</v>
          </cell>
          <cell r="G15">
            <v>2926</v>
          </cell>
          <cell r="H15">
            <v>0</v>
          </cell>
          <cell r="I15">
            <v>1.5473294553146484</v>
          </cell>
        </row>
        <row r="16">
          <cell r="B16" t="str">
            <v>Fondo plazo fijo Banco Río en dólares</v>
          </cell>
          <cell r="F16">
            <v>1777</v>
          </cell>
          <cell r="G16">
            <v>2779</v>
          </cell>
          <cell r="H16">
            <v>0</v>
          </cell>
          <cell r="I16">
            <v>1.5638716938660664</v>
          </cell>
        </row>
        <row r="17">
          <cell r="B17" t="str">
            <v>Fondo Citi Funds en dólares</v>
          </cell>
          <cell r="F17">
            <v>5007769</v>
          </cell>
          <cell r="G17">
            <v>16375404</v>
          </cell>
          <cell r="H17">
            <v>0</v>
          </cell>
          <cell r="I17">
            <v>3.269999874195475</v>
          </cell>
        </row>
        <row r="18">
          <cell r="B18" t="str">
            <v>Banco Francés en dólares</v>
          </cell>
          <cell r="G18">
            <v>0</v>
          </cell>
          <cell r="H18">
            <v>36247</v>
          </cell>
        </row>
        <row r="19">
          <cell r="B19" t="str">
            <v>Banco Provincia Buenos Aires en dólares</v>
          </cell>
          <cell r="G19">
            <v>0</v>
          </cell>
          <cell r="H19">
            <v>19694</v>
          </cell>
        </row>
        <row r="20">
          <cell r="B20" t="str">
            <v>Superfondo Banco Río en dólares</v>
          </cell>
          <cell r="G20">
            <v>0</v>
          </cell>
          <cell r="H20">
            <v>30437</v>
          </cell>
        </row>
        <row r="21">
          <cell r="B21" t="str">
            <v>Fondo Quantum Dolphin en dólares</v>
          </cell>
          <cell r="G21">
            <v>0</v>
          </cell>
          <cell r="H21">
            <v>0</v>
          </cell>
        </row>
        <row r="22">
          <cell r="G22">
            <v>16382171</v>
          </cell>
          <cell r="H22">
            <v>86378</v>
          </cell>
        </row>
        <row r="23">
          <cell r="A23" t="str">
            <v>Bonos y Obligaciones Negociables</v>
          </cell>
        </row>
        <row r="24">
          <cell r="B24" t="str">
            <v>ON Convertibles 2007 - IRSA</v>
          </cell>
          <cell r="G24">
            <v>339434</v>
          </cell>
          <cell r="H24">
            <v>0</v>
          </cell>
        </row>
        <row r="25">
          <cell r="B25" t="str">
            <v>Bonos Global 2010</v>
          </cell>
          <cell r="F25">
            <v>110000</v>
          </cell>
          <cell r="G25">
            <v>80932</v>
          </cell>
          <cell r="H25">
            <v>0</v>
          </cell>
          <cell r="I25">
            <v>0.73574545454545459</v>
          </cell>
        </row>
        <row r="26">
          <cell r="B26" t="str">
            <v>Bocon Pro 1</v>
          </cell>
          <cell r="G26">
            <v>0</v>
          </cell>
          <cell r="H26">
            <v>350083</v>
          </cell>
        </row>
        <row r="27">
          <cell r="G27">
            <v>420366</v>
          </cell>
          <cell r="H27">
            <v>350083</v>
          </cell>
        </row>
        <row r="29">
          <cell r="A29" t="str">
            <v>Obligaciones Negociables IRSA</v>
          </cell>
          <cell r="H29">
            <v>0</v>
          </cell>
        </row>
        <row r="30">
          <cell r="G30">
            <v>0</v>
          </cell>
          <cell r="H30">
            <v>0</v>
          </cell>
        </row>
        <row r="31">
          <cell r="A31" t="str">
            <v>Acciones</v>
          </cell>
        </row>
        <row r="32">
          <cell r="B32" t="str">
            <v>IRSA</v>
          </cell>
          <cell r="G32">
            <v>0</v>
          </cell>
          <cell r="H32">
            <v>27999427</v>
          </cell>
        </row>
        <row r="33">
          <cell r="B33" t="str">
            <v>ADRs IRSA</v>
          </cell>
          <cell r="G33">
            <v>0</v>
          </cell>
          <cell r="H33">
            <v>32659345</v>
          </cell>
        </row>
        <row r="34">
          <cell r="G34">
            <v>0</v>
          </cell>
          <cell r="H34">
            <v>60658772</v>
          </cell>
        </row>
        <row r="35">
          <cell r="A35" t="str">
            <v xml:space="preserve">Total Corriente </v>
          </cell>
          <cell r="G35">
            <v>16802537</v>
          </cell>
          <cell r="H35">
            <v>61095233</v>
          </cell>
        </row>
        <row r="37">
          <cell r="A37" t="str">
            <v>Inversiones No Corrientes</v>
          </cell>
        </row>
        <row r="38">
          <cell r="A38" t="str">
            <v>Sociedades art. 33  Ley 19.550</v>
          </cell>
        </row>
        <row r="39">
          <cell r="A39" t="str">
            <v>AGRO-URANGA S.A.</v>
          </cell>
          <cell r="I39" t="str">
            <v>no cotiza</v>
          </cell>
          <cell r="J39" t="str">
            <v>Agropecuaria</v>
          </cell>
          <cell r="K39">
            <v>2500000</v>
          </cell>
          <cell r="L39">
            <v>2717504</v>
          </cell>
        </row>
        <row r="40">
          <cell r="A40" t="str">
            <v>Acciones</v>
          </cell>
          <cell r="F40">
            <v>893069</v>
          </cell>
          <cell r="G40">
            <v>4152083</v>
          </cell>
          <cell r="H40">
            <v>3647276</v>
          </cell>
        </row>
        <row r="41">
          <cell r="A41" t="str">
            <v>Aportes a cuenta de futuras suscripciones de acciones</v>
          </cell>
          <cell r="D41" t="str">
            <v>Nominativas</v>
          </cell>
          <cell r="G41">
            <v>7811</v>
          </cell>
          <cell r="H41">
            <v>7811</v>
          </cell>
        </row>
        <row r="42">
          <cell r="A42" t="str">
            <v>Mayor valor inmueble</v>
          </cell>
          <cell r="G42">
            <v>11102512</v>
          </cell>
          <cell r="H42">
            <v>10972540</v>
          </cell>
        </row>
        <row r="43">
          <cell r="G43">
            <v>15262406</v>
          </cell>
          <cell r="H43">
            <v>14627627</v>
          </cell>
        </row>
        <row r="45">
          <cell r="A45" t="str">
            <v>INVERSIONES GANADERAS S.A.</v>
          </cell>
          <cell r="I45" t="str">
            <v>no cotiza</v>
          </cell>
          <cell r="J45" t="str">
            <v>Cría e inverne ganado  bovino</v>
          </cell>
          <cell r="K45">
            <v>5326589</v>
          </cell>
          <cell r="L45">
            <v>1021204</v>
          </cell>
        </row>
        <row r="46">
          <cell r="A46" t="str">
            <v xml:space="preserve">Acciones </v>
          </cell>
          <cell r="F46">
            <v>5326588</v>
          </cell>
          <cell r="G46">
            <v>10804629</v>
          </cell>
          <cell r="H46">
            <v>11732468</v>
          </cell>
        </row>
        <row r="47">
          <cell r="A47" t="str">
            <v>Aportes a cuenta de futuras suscripciones de acciones</v>
          </cell>
          <cell r="D47" t="str">
            <v>Nominativas</v>
          </cell>
          <cell r="G47">
            <v>724576</v>
          </cell>
          <cell r="H47">
            <v>724568</v>
          </cell>
        </row>
        <row r="48">
          <cell r="G48">
            <v>11529205</v>
          </cell>
          <cell r="H48">
            <v>12457036</v>
          </cell>
        </row>
        <row r="50">
          <cell r="A50" t="str">
            <v>CACTUS ARGENTINA S.A.</v>
          </cell>
          <cell r="I50" t="str">
            <v>no cotiza</v>
          </cell>
          <cell r="J50" t="str">
            <v>Explotación y administración</v>
          </cell>
          <cell r="K50">
            <v>1300000</v>
          </cell>
          <cell r="L50">
            <v>522752</v>
          </cell>
        </row>
        <row r="51">
          <cell r="A51" t="str">
            <v>Acciones</v>
          </cell>
          <cell r="F51">
            <v>650000</v>
          </cell>
          <cell r="G51">
            <v>697879</v>
          </cell>
          <cell r="H51">
            <v>301067</v>
          </cell>
          <cell r="J51" t="str">
            <v>de productos agropecuarios</v>
          </cell>
        </row>
        <row r="52">
          <cell r="A52" t="str">
            <v>Aportes a cuenta de futuras suscripciones de acciones</v>
          </cell>
          <cell r="G52">
            <v>2120938</v>
          </cell>
          <cell r="H52">
            <v>1732187</v>
          </cell>
          <cell r="J52" t="str">
            <v>y cría de ganado</v>
          </cell>
        </row>
        <row r="53">
          <cell r="G53">
            <v>2818817</v>
          </cell>
          <cell r="H53">
            <v>2033254</v>
          </cell>
        </row>
        <row r="55">
          <cell r="A55" t="str">
            <v>FUTUROS Y OPCIONES.COM S.A.</v>
          </cell>
          <cell r="I55" t="str">
            <v>no cotiza</v>
          </cell>
          <cell r="J55" t="str">
            <v>Brindar información sobre</v>
          </cell>
          <cell r="K55">
            <v>12000</v>
          </cell>
          <cell r="L55">
            <v>-371165</v>
          </cell>
        </row>
        <row r="56">
          <cell r="A56" t="str">
            <v>Acciones</v>
          </cell>
          <cell r="F56">
            <v>8400</v>
          </cell>
          <cell r="G56">
            <v>2708058</v>
          </cell>
          <cell r="H56">
            <v>-1332774</v>
          </cell>
          <cell r="J56" t="str">
            <v>mercados, servicios de</v>
          </cell>
        </row>
        <row r="57">
          <cell r="A57" t="str">
            <v>Aportes a cuenta de futuras suscripciones de acciones</v>
          </cell>
          <cell r="G57">
            <v>-1969721</v>
          </cell>
          <cell r="H57">
            <v>2138121</v>
          </cell>
          <cell r="J57" t="str">
            <v>consultoría económico-</v>
          </cell>
        </row>
        <row r="58">
          <cell r="G58">
            <v>738337</v>
          </cell>
          <cell r="H58">
            <v>805347</v>
          </cell>
          <cell r="J58" t="str">
            <v>financiero a través de internet.</v>
          </cell>
        </row>
        <row r="60">
          <cell r="A60" t="str">
            <v>IRSA Inversiones y Representaciones S.A.</v>
          </cell>
        </row>
        <row r="61">
          <cell r="A61" t="str">
            <v>Acciones</v>
          </cell>
          <cell r="F61">
            <v>51476941</v>
          </cell>
          <cell r="G61">
            <v>155554865</v>
          </cell>
          <cell r="H61">
            <v>0</v>
          </cell>
          <cell r="I61" t="str">
            <v>cotiza</v>
          </cell>
          <cell r="J61" t="str">
            <v>Inmobiliaria</v>
          </cell>
          <cell r="K61">
            <v>211999273</v>
          </cell>
          <cell r="L61">
            <v>127049000</v>
          </cell>
        </row>
        <row r="62">
          <cell r="G62">
            <v>155554865</v>
          </cell>
          <cell r="H62">
            <v>0</v>
          </cell>
        </row>
        <row r="63">
          <cell r="F63" t="str">
            <v>Subtotal</v>
          </cell>
          <cell r="G63">
            <v>185903630</v>
          </cell>
          <cell r="H63">
            <v>29923264</v>
          </cell>
        </row>
        <row r="64">
          <cell r="A64" t="str">
            <v>Otras</v>
          </cell>
        </row>
        <row r="65">
          <cell r="A65" t="str">
            <v>ON Convertibles 2007 - IRSA</v>
          </cell>
          <cell r="F65">
            <v>49692688</v>
          </cell>
          <cell r="G65">
            <v>162495090</v>
          </cell>
          <cell r="H65">
            <v>0</v>
          </cell>
        </row>
        <row r="66">
          <cell r="G66">
            <v>162495090</v>
          </cell>
          <cell r="H66">
            <v>0</v>
          </cell>
        </row>
        <row r="68">
          <cell r="A68" t="str">
            <v>Coprolán</v>
          </cell>
          <cell r="D68" t="str">
            <v>Nominativas</v>
          </cell>
          <cell r="G68">
            <v>20575</v>
          </cell>
          <cell r="H68">
            <v>20575</v>
          </cell>
          <cell r="I68" t="str">
            <v>no cotiza</v>
          </cell>
          <cell r="K68">
            <v>0</v>
          </cell>
          <cell r="L68">
            <v>0</v>
          </cell>
        </row>
        <row r="69">
          <cell r="F69" t="str">
            <v>Subtotal</v>
          </cell>
          <cell r="G69">
            <v>20575</v>
          </cell>
          <cell r="H69">
            <v>20575</v>
          </cell>
        </row>
        <row r="70">
          <cell r="A70" t="str">
            <v>Total No Corriente</v>
          </cell>
          <cell r="G70">
            <v>348419295</v>
          </cell>
          <cell r="H70">
            <v>29943839</v>
          </cell>
        </row>
        <row r="71">
          <cell r="C71" t="str">
            <v>PRICE WATERHOUSE &amp; CO.</v>
          </cell>
        </row>
        <row r="73">
          <cell r="C73" t="str">
            <v>(Socio)</v>
          </cell>
        </row>
        <row r="74">
          <cell r="C74" t="str">
            <v>C.P.C.E.C.A.B.A. To. 1 Fo. 1 R.A.P.U.</v>
          </cell>
        </row>
        <row r="75">
          <cell r="C75" t="str">
            <v>Dr. Carlos Martín Barbafina</v>
          </cell>
        </row>
        <row r="76">
          <cell r="C76" t="str">
            <v>Contador Público (U.C.A.)</v>
          </cell>
        </row>
        <row r="77">
          <cell r="C77" t="str">
            <v>C.P.C.E.C.A. Buenos Aires</v>
          </cell>
        </row>
        <row r="78">
          <cell r="C78" t="str">
            <v>Tomo 175 - Folio 65</v>
          </cell>
        </row>
        <row r="79">
          <cell r="C79" t="str">
            <v>Síndico Titular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 refreshError="1">
        <row r="2">
          <cell r="N2"/>
          <cell r="P2"/>
          <cell r="Q2"/>
        </row>
        <row r="3">
          <cell r="N3"/>
          <cell r="P3"/>
          <cell r="Q3"/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/>
          <cell r="P8"/>
          <cell r="Q8"/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/>
          <cell r="P12"/>
          <cell r="Q12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117"/>
      <sheetName val="400800"/>
      <sheetName val="PREVCINE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8"/>
      <sheetName val="170119"/>
      <sheetName val="170120"/>
      <sheetName val="170401"/>
      <sheetName val="170402"/>
      <sheetName val="170403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DDJJ"/>
      <sheetName val="TABLAS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</sheetNames>
    <sheetDataSet>
      <sheetData sheetId="0" refreshError="1"/>
      <sheetData sheetId="1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</sheetNames>
    <sheetDataSet>
      <sheetData sheetId="0"/>
      <sheetData sheetId="1"/>
      <sheetData sheetId="2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/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/>
        </row>
        <row r="737">
          <cell r="G737"/>
        </row>
        <row r="738">
          <cell r="G738"/>
        </row>
        <row r="739">
          <cell r="G739"/>
        </row>
        <row r="740">
          <cell r="G740"/>
        </row>
        <row r="741">
          <cell r="G741"/>
        </row>
        <row r="742">
          <cell r="G742"/>
        </row>
        <row r="743">
          <cell r="G743"/>
        </row>
        <row r="744">
          <cell r="G744"/>
        </row>
        <row r="745">
          <cell r="G745"/>
        </row>
        <row r="746">
          <cell r="G746"/>
        </row>
        <row r="747">
          <cell r="G747"/>
        </row>
        <row r="748">
          <cell r="G748"/>
        </row>
        <row r="749">
          <cell r="G749"/>
        </row>
        <row r="750">
          <cell r="G750"/>
        </row>
        <row r="751">
          <cell r="G751"/>
        </row>
        <row r="752">
          <cell r="G752"/>
        </row>
        <row r="753">
          <cell r="G753"/>
        </row>
        <row r="754">
          <cell r="G754"/>
        </row>
        <row r="755">
          <cell r="G755"/>
        </row>
        <row r="756">
          <cell r="G756"/>
        </row>
        <row r="757">
          <cell r="G757"/>
        </row>
        <row r="758">
          <cell r="G758"/>
        </row>
        <row r="759">
          <cell r="G759"/>
        </row>
        <row r="760">
          <cell r="G760"/>
        </row>
        <row r="761">
          <cell r="G761"/>
        </row>
        <row r="762">
          <cell r="G762"/>
        </row>
        <row r="763">
          <cell r="G763"/>
        </row>
        <row r="764">
          <cell r="G764"/>
        </row>
        <row r="765">
          <cell r="G765"/>
        </row>
        <row r="766">
          <cell r="G766"/>
        </row>
        <row r="767">
          <cell r="G767"/>
        </row>
        <row r="768">
          <cell r="G768"/>
        </row>
        <row r="769">
          <cell r="G769"/>
        </row>
        <row r="770">
          <cell r="G770"/>
        </row>
        <row r="771">
          <cell r="G771"/>
        </row>
        <row r="772">
          <cell r="G772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</sheetNames>
    <sheetDataSet>
      <sheetData sheetId="0"/>
      <sheetData sheetId="1"/>
      <sheetData sheetId="2">
        <row r="18">
          <cell r="H18">
            <v>73632</v>
          </cell>
          <cell r="I18"/>
          <cell r="L18">
            <v>593539.36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38">
          <cell r="I38"/>
        </row>
        <row r="39">
          <cell r="I39"/>
        </row>
        <row r="40">
          <cell r="I40"/>
        </row>
        <row r="41">
          <cell r="I41"/>
        </row>
        <row r="42">
          <cell r="I42"/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8">
          <cell r="I48"/>
        </row>
        <row r="49">
          <cell r="I49"/>
        </row>
        <row r="50">
          <cell r="I50"/>
        </row>
        <row r="51">
          <cell r="I51"/>
        </row>
        <row r="52">
          <cell r="I52"/>
        </row>
        <row r="53">
          <cell r="I53"/>
        </row>
        <row r="54">
          <cell r="I54"/>
        </row>
        <row r="55">
          <cell r="I55"/>
        </row>
        <row r="56">
          <cell r="I56"/>
        </row>
        <row r="57">
          <cell r="I57"/>
        </row>
        <row r="58">
          <cell r="I58"/>
        </row>
        <row r="59">
          <cell r="I59"/>
        </row>
        <row r="60">
          <cell r="I60"/>
        </row>
        <row r="61">
          <cell r="I61"/>
        </row>
        <row r="62">
          <cell r="I62"/>
        </row>
        <row r="63">
          <cell r="I63"/>
        </row>
        <row r="64">
          <cell r="I64"/>
        </row>
        <row r="65">
          <cell r="I65"/>
        </row>
        <row r="66">
          <cell r="I66"/>
        </row>
        <row r="67">
          <cell r="I67"/>
        </row>
        <row r="68">
          <cell r="I68"/>
        </row>
        <row r="69">
          <cell r="I69"/>
        </row>
        <row r="70">
          <cell r="I70"/>
        </row>
        <row r="71">
          <cell r="I71"/>
        </row>
        <row r="72">
          <cell r="I72"/>
        </row>
        <row r="73">
          <cell r="I73"/>
        </row>
        <row r="74">
          <cell r="I74"/>
        </row>
        <row r="75">
          <cell r="I75"/>
        </row>
        <row r="76">
          <cell r="I76"/>
        </row>
        <row r="77">
          <cell r="I77"/>
        </row>
        <row r="78">
          <cell r="I78"/>
        </row>
        <row r="79">
          <cell r="I79"/>
        </row>
        <row r="80">
          <cell r="I80"/>
        </row>
        <row r="81">
          <cell r="I81"/>
        </row>
        <row r="82">
          <cell r="I82"/>
        </row>
        <row r="83">
          <cell r="I83"/>
        </row>
        <row r="84">
          <cell r="I84"/>
        </row>
        <row r="85">
          <cell r="I85"/>
        </row>
        <row r="86">
          <cell r="I86"/>
        </row>
        <row r="87">
          <cell r="I87"/>
        </row>
        <row r="88">
          <cell r="I88"/>
        </row>
        <row r="89">
          <cell r="I89"/>
        </row>
        <row r="90">
          <cell r="I90"/>
        </row>
        <row r="91">
          <cell r="I91"/>
        </row>
        <row r="92">
          <cell r="I92"/>
        </row>
        <row r="93">
          <cell r="I93"/>
        </row>
        <row r="94">
          <cell r="I94"/>
        </row>
        <row r="95">
          <cell r="I95"/>
        </row>
        <row r="96">
          <cell r="I96"/>
        </row>
        <row r="97">
          <cell r="I97"/>
        </row>
        <row r="98">
          <cell r="I98"/>
        </row>
        <row r="99">
          <cell r="I99"/>
        </row>
        <row r="100">
          <cell r="I100"/>
        </row>
        <row r="101">
          <cell r="I101"/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/>
      <sheetData sheetId="7">
        <row r="28">
          <cell r="D28">
            <v>786042.82</v>
          </cell>
        </row>
      </sheetData>
      <sheetData sheetId="8"/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</sheetNames>
    <sheetDataSet>
      <sheetData sheetId="0">
        <row r="6">
          <cell r="L6">
            <v>29671780.539999999</v>
          </cell>
        </row>
      </sheetData>
      <sheetData sheetId="1">
        <row r="1">
          <cell r="F1" t="str">
            <v>30 09 2010</v>
          </cell>
        </row>
      </sheetData>
      <sheetData sheetId="2">
        <row r="3">
          <cell r="A3" t="str">
            <v>{a}</v>
          </cell>
        </row>
      </sheetData>
      <sheetData sheetId="3">
        <row r="2">
          <cell r="E2" t="str">
            <v>!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</sheetNames>
    <sheetDataSet>
      <sheetData sheetId="0"/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A12" t="str">
            <v>תוצאות עסקי ביטוח</v>
          </cell>
          <cell r="B12">
            <v>0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</row>
        <row r="19">
          <cell r="A19" t="str">
            <v>מניות של חברות כלולות</v>
          </cell>
          <cell r="B19">
            <v>0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A20" t="str">
            <v>הלוואה לחברה כלולה</v>
          </cell>
          <cell r="B20">
            <v>0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A21" t="str">
            <v>רכישת מניות חברות מתאחדות ע"י חברות בנות שלהם</v>
          </cell>
          <cell r="B21">
            <v>0</v>
          </cell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A22" t="str">
            <v>מקרקעין, רכוש קבוע ואחר</v>
          </cell>
          <cell r="B22">
            <v>0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A23" t="str">
            <v>רכישת נדל"ן להשקעה</v>
          </cell>
          <cell r="B23">
            <v>0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A24" t="str">
            <v>רכוש אחר</v>
          </cell>
          <cell r="B24">
            <v>0</v>
          </cell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A25" t="str">
            <v>מענקי השקעה שנתקבלו</v>
          </cell>
          <cell r="B25">
            <v>0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A26" t="str">
            <v>השקעות שוטפות, נטו</v>
          </cell>
          <cell r="B26">
            <v>0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A27" t="str">
            <v>פעילות שהופסקה</v>
          </cell>
          <cell r="B27">
            <v>0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A28" t="str">
            <v>הוצאות פיתוח</v>
          </cell>
          <cell r="B28">
            <v>0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A29" t="str">
            <v>השקעות שאינן שוטפות</v>
          </cell>
          <cell r="B29">
            <v>0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A30" t="str">
            <v xml:space="preserve">רכישות חברות שאוחדו לראשונה </v>
          </cell>
          <cell r="B30">
            <v>0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A31" t="str">
            <v>מזומנים ממימוש השקעות בחברות שאוחדו בעבר (ב)</v>
          </cell>
          <cell r="B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A32" t="str">
            <v>רכישת זכויות בחברות מאוחדות</v>
          </cell>
          <cell r="B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תמורה מסילוק נגזרים</v>
          </cell>
          <cell r="B36">
            <v>0</v>
          </cell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A37" t="str">
            <v>ריבית שהתקבלה</v>
          </cell>
          <cell r="B37">
            <v>0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A38" t="str">
            <v>השקעות שוטפות נטו</v>
          </cell>
          <cell r="B38">
            <v>0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A39" t="str">
            <v>השקעות שאינן שוטפות</v>
          </cell>
          <cell r="B39">
            <v>0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A41" t="str">
            <v>הלוואה לחברה כלולה</v>
          </cell>
          <cell r="B41">
            <v>0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A42" t="str">
            <v>מקרקעין, רכוש קבוע, רכוש להשכרה ורכוש אחר</v>
          </cell>
          <cell r="B42">
            <v>0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A43" t="str">
            <v>תמורה ממכירת זכויות בחברות מאוחדות</v>
          </cell>
          <cell r="B43">
            <v>0</v>
          </cell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A51" t="str">
            <v>התחיבויות שוטפות</v>
          </cell>
          <cell r="B51">
            <v>0</v>
          </cell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A52" t="str">
            <v>התחייבויות שאינן שוטפות</v>
          </cell>
          <cell r="B52">
            <v>0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A53" t="str">
            <v>תשלום עלויות עסקה</v>
          </cell>
          <cell r="B53">
            <v>0</v>
          </cell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A54" t="str">
            <v>רכישת מניות החברה (מניות באוצר)</v>
          </cell>
          <cell r="B54">
            <v>0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A55" t="str">
            <v>פעילות שהופסקה</v>
          </cell>
          <cell r="B55">
            <v>0</v>
          </cell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A56" t="str">
            <v>תשלום התחיבויות בשל חכירה מימונית</v>
          </cell>
          <cell r="B56">
            <v>0</v>
          </cell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A57" t="str">
            <v>דיבידנד ששולם ע"י החברה</v>
          </cell>
          <cell r="B57">
            <v>0</v>
          </cell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A59" t="str">
            <v>דיבידנד ששולם לבעמ"נ חיצוניים בחברות מאוחדות</v>
          </cell>
          <cell r="B59">
            <v>0</v>
          </cell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/>
          <cell r="E61"/>
        </row>
        <row r="62">
          <cell r="A62" t="str">
            <v>התחייבויות שוטפות</v>
          </cell>
          <cell r="B62">
            <v>0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A63" t="str">
            <v>התחייבויות שאינן שוטפות</v>
          </cell>
          <cell r="B63">
            <v>0</v>
          </cell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A64" t="str">
            <v>הנפקת ניירות ערך ניתנים להמרה</v>
          </cell>
          <cell r="B64">
            <v>0</v>
          </cell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A65" t="str">
            <v>מכירת מניות החברה באוצר</v>
          </cell>
          <cell r="B65">
            <v>0</v>
          </cell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A66" t="str">
            <v>תמורה ממימוש אופציות למניות</v>
          </cell>
          <cell r="B66">
            <v>0</v>
          </cell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הנפקת מניות בחברה</v>
          </cell>
          <cell r="B67">
            <v>0</v>
          </cell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A68" t="str">
            <v>הנפקת מניות ע"י חברות מתאחדות</v>
          </cell>
          <cell r="B68">
            <v>0</v>
          </cell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A81" t="str">
            <v>השפעת תנודות בשער החליפין על יתרות מזומנים</v>
          </cell>
          <cell r="B81">
            <v>0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A82" t="str">
            <v>יתרת מזומנים ושווי מזומנים לתחילת התקופה</v>
          </cell>
          <cell r="B82">
            <v>0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3">
          <cell r="A83" t="str">
            <v>יתרת מזומנים ושווי מזומנים לסוף התקופה</v>
          </cell>
          <cell r="B83">
            <v>0</v>
          </cell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A91" t="str">
            <v>בניכוי דיב' שנתקבל מאותן חברות</v>
          </cell>
          <cell r="B91">
            <v>0</v>
          </cell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A92" t="str">
            <v>הפחתה של נכסים לא מוחשיים</v>
          </cell>
          <cell r="B92">
            <v>0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A93" t="str">
            <v>הפסד (ביטול הפסד) מירידת ערך רכוש קבוע</v>
          </cell>
          <cell r="B93">
            <v>0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A94" t="str">
            <v>הפסד (ביטול הפסד) מירידת ערך נכסים לא מוחשיים</v>
          </cell>
          <cell r="B94">
            <v>0</v>
          </cell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A95" t="str">
            <v>הפסד מירידת ערך מוניטין</v>
          </cell>
          <cell r="B95">
            <v>0</v>
          </cell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A96" t="str">
            <v>הפסד מירידת ערך נכסים מסווגים מוחזקים למכירה</v>
          </cell>
          <cell r="B96">
            <v>0</v>
          </cell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A97" t="str">
            <v>הפחתת רכוש קבוע והוצאות נדחות</v>
          </cell>
          <cell r="B97">
            <v>0</v>
          </cell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A98" t="str">
            <v xml:space="preserve">הפרשה לחומ"ס  </v>
          </cell>
          <cell r="B98">
            <v>0</v>
          </cell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A99" t="str">
            <v>הפסד/רווח הון ממימוש השקעות ורכוש קבוע נטו</v>
          </cell>
          <cell r="B99">
            <v>0</v>
          </cell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A100" t="str">
            <v>עלויות מימון</v>
          </cell>
          <cell r="B100">
            <v>0</v>
          </cell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A101" t="str">
            <v>הוצאות מסים על ההכנסה</v>
          </cell>
          <cell r="B101">
            <v>0</v>
          </cell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A102" t="str">
            <v>מס הכנסה ששולם, נטו</v>
          </cell>
          <cell r="B102">
            <v>0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A103" t="str">
            <v>שינוי בשווי הוגן של נדל"ן להשקעה</v>
          </cell>
          <cell r="B103">
            <v>0</v>
          </cell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A104" t="str">
            <v>ירידה/עליית ערך ני"ע מוחזקים למכירה</v>
          </cell>
          <cell r="B104">
            <v>0</v>
          </cell>
          <cell r="F104"/>
          <cell r="G104"/>
          <cell r="H104"/>
          <cell r="I104"/>
          <cell r="J104"/>
          <cell r="K104"/>
          <cell r="L104"/>
          <cell r="M104"/>
          <cell r="N104"/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/>
          <cell r="G105"/>
          <cell r="H105"/>
          <cell r="I105"/>
          <cell r="J105"/>
          <cell r="K105"/>
          <cell r="L105"/>
          <cell r="M105"/>
          <cell r="N105"/>
        </row>
        <row r="106">
          <cell r="A106" t="str">
            <v>תוצאות מגזר שפעילותו הופסקה</v>
          </cell>
          <cell r="B106">
            <v>0</v>
          </cell>
          <cell r="F106"/>
          <cell r="G106"/>
          <cell r="H106"/>
          <cell r="I106"/>
          <cell r="J106"/>
          <cell r="K106"/>
          <cell r="L106"/>
          <cell r="M106"/>
          <cell r="N106"/>
        </row>
        <row r="107">
          <cell r="A107" t="str">
            <v>עסקאות תשלום מבוסס מניות שסולקו במניות</v>
          </cell>
          <cell r="B107">
            <v>0</v>
          </cell>
          <cell r="F107"/>
          <cell r="G107"/>
          <cell r="H107"/>
          <cell r="I107"/>
          <cell r="J107"/>
          <cell r="K107"/>
          <cell r="L107"/>
          <cell r="M107"/>
          <cell r="N107"/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/>
          <cell r="E110"/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/>
          <cell r="G111"/>
          <cell r="H111"/>
          <cell r="I111"/>
          <cell r="J111"/>
          <cell r="K111"/>
          <cell r="L111"/>
          <cell r="M111"/>
          <cell r="N111"/>
        </row>
        <row r="112">
          <cell r="A112" t="str">
            <v>(גידול)  קיטון בחייבים ויתרות חובה</v>
          </cell>
          <cell r="B112">
            <v>0</v>
          </cell>
          <cell r="F112"/>
          <cell r="G112"/>
          <cell r="H112"/>
          <cell r="I112"/>
          <cell r="J112"/>
          <cell r="K112"/>
          <cell r="L112"/>
          <cell r="M112"/>
          <cell r="N112"/>
        </row>
        <row r="113">
          <cell r="A113" t="str">
            <v>(גידול) קיטון בלקוחות</v>
          </cell>
          <cell r="B113">
            <v>0</v>
          </cell>
          <cell r="F113"/>
          <cell r="G113"/>
          <cell r="H113"/>
          <cell r="I113"/>
          <cell r="J113"/>
          <cell r="K113"/>
          <cell r="L113"/>
          <cell r="M113"/>
          <cell r="N113"/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/>
          <cell r="G114"/>
          <cell r="H114"/>
          <cell r="I114"/>
          <cell r="J114"/>
          <cell r="K114"/>
          <cell r="L114"/>
          <cell r="M114"/>
          <cell r="N114"/>
        </row>
        <row r="115">
          <cell r="A115" t="str">
            <v>(גידול) קיטון במלאי  לזמן ארוך</v>
          </cell>
          <cell r="B115">
            <v>0</v>
          </cell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</row>
        <row r="116">
          <cell r="A116" t="str">
            <v>שינוי בהפרשות ובהטבות לעובדים</v>
          </cell>
          <cell r="B116">
            <v>0</v>
          </cell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A117" t="str">
            <v>גידול (קיטון) בספקים</v>
          </cell>
          <cell r="B117">
            <v>0</v>
          </cell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A118" t="str">
            <v>גידול (קיטון)  בזכאים ויתרות זכות</v>
          </cell>
          <cell r="B118">
            <v>0</v>
          </cell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A119" t="str">
            <v>גידול (קיטון)  בהכנסות נדחות לז"א</v>
          </cell>
          <cell r="B119">
            <v>0</v>
          </cell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A120" t="str">
            <v>גידול (קיטון)  בהתחייבויות אחרות לז"א</v>
          </cell>
          <cell r="B120">
            <v>0</v>
          </cell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/>
          <cell r="E126"/>
        </row>
        <row r="127">
          <cell r="D127"/>
          <cell r="E127"/>
        </row>
        <row r="128">
          <cell r="A128" t="str">
            <v>הון חוזר</v>
          </cell>
          <cell r="B128">
            <v>0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</row>
        <row r="129">
          <cell r="A129" t="str">
            <v>פקדונות והלוואות לזמן ארוך</v>
          </cell>
          <cell r="B129">
            <v>0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</row>
        <row r="130">
          <cell r="A130" t="str">
            <v>השקעות במניות של חברות מוחזקות</v>
          </cell>
          <cell r="B130">
            <v>0</v>
          </cell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</row>
        <row r="131">
          <cell r="A131" t="str">
            <v>השקעות אחרות כולל נגזרים</v>
          </cell>
          <cell r="B131">
            <v>0</v>
          </cell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</row>
        <row r="132">
          <cell r="A132" t="str">
            <v>רכוש קבוע, מקרקעין, רכוש אחר והוצאות נדחות</v>
          </cell>
          <cell r="B132">
            <v>0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</row>
        <row r="133">
          <cell r="A133" t="str">
            <v>התחייבויות ארוכות מועד</v>
          </cell>
          <cell r="B133">
            <v>0</v>
          </cell>
          <cell r="F133"/>
          <cell r="G133"/>
          <cell r="H133"/>
          <cell r="I133"/>
          <cell r="J133"/>
          <cell r="K133"/>
          <cell r="L133"/>
          <cell r="M133"/>
          <cell r="N133"/>
        </row>
        <row r="134">
          <cell r="A134" t="str">
            <v>זכויות מיעוט</v>
          </cell>
          <cell r="B134">
            <v>0</v>
          </cell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תקבולים ע"ח מניות בחברת בת</v>
          </cell>
          <cell r="B136">
            <v>0</v>
          </cell>
          <cell r="F136"/>
          <cell r="G136"/>
          <cell r="H136"/>
          <cell r="I136"/>
          <cell r="J136"/>
          <cell r="K136"/>
          <cell r="L136"/>
          <cell r="M136"/>
          <cell r="N136"/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  <sheetName val="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of Hectares"/>
      <sheetName val="BS"/>
      <sheetName val="IS"/>
      <sheetName val="CF"/>
      <sheetName val="Consolidated Results"/>
      <sheetName val="Operations by Segment"/>
      <sheetName val="Agribusiness Results"/>
      <sheetName val="Urban Business Results"/>
      <sheetName val="Summary FS"/>
      <sheetName val="EBITDA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U-V"/>
      <sheetName val="CTF_2004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/>
      <sheetData sheetId="95">
        <row r="11">
          <cell r="C11" t="str">
            <v>$</v>
          </cell>
        </row>
      </sheetData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68">
          <cell r="C68" t="str">
            <v>J '97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/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68">
          <cell r="C68" t="str">
            <v>J '97</v>
          </cell>
        </row>
      </sheetData>
      <sheetData sheetId="39">
        <row r="68">
          <cell r="C68" t="str">
            <v>J '97</v>
          </cell>
        </row>
      </sheetData>
      <sheetData sheetId="40">
        <row r="68">
          <cell r="C68" t="str">
            <v>J '97</v>
          </cell>
        </row>
      </sheetData>
      <sheetData sheetId="41">
        <row r="68">
          <cell r="C68" t="str">
            <v>J '97</v>
          </cell>
        </row>
      </sheetData>
      <sheetData sheetId="42">
        <row r="68">
          <cell r="C68" t="str">
            <v>J '97</v>
          </cell>
        </row>
      </sheetData>
      <sheetData sheetId="43">
        <row r="68">
          <cell r="C68" t="str">
            <v>J '97</v>
          </cell>
        </row>
      </sheetData>
      <sheetData sheetId="44">
        <row r="68">
          <cell r="C68" t="str">
            <v>J '97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35">
          <cell r="B35" t="str">
            <v>Longer cycle times at manufacturers continue to contribute to higher rental fees.</v>
          </cell>
        </row>
      </sheetData>
      <sheetData sheetId="97">
        <row r="35">
          <cell r="B35" t="str">
            <v>Longer cycle times at manufacturers continue to contribute to higher rental fees.</v>
          </cell>
        </row>
      </sheetData>
      <sheetData sheetId="98">
        <row r="68">
          <cell r="C68" t="str">
            <v>J '97</v>
          </cell>
        </row>
      </sheetData>
      <sheetData sheetId="99">
        <row r="68">
          <cell r="C68" t="str">
            <v>J '97</v>
          </cell>
        </row>
      </sheetData>
      <sheetData sheetId="100">
        <row r="68">
          <cell r="C68" t="str">
            <v>J '97</v>
          </cell>
        </row>
      </sheetData>
      <sheetData sheetId="101"/>
      <sheetData sheetId="102">
        <row r="68">
          <cell r="C68" t="str">
            <v>J '97</v>
          </cell>
        </row>
      </sheetData>
      <sheetData sheetId="103">
        <row r="68">
          <cell r="C68" t="str">
            <v>J '97</v>
          </cell>
        </row>
      </sheetData>
      <sheetData sheetId="104">
        <row r="68">
          <cell r="C68" t="str">
            <v>J '97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/>
      <sheetData sheetId="1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 MODELO"/>
      <sheetName val="PB"/>
      <sheetName val="AB"/>
      <sheetName val="AN"/>
      <sheetName val="RO"/>
      <sheetName val="MP"/>
      <sheetName val="CONS"/>
      <sheetName val="BONUS"/>
      <sheetName val="Hoja1"/>
      <sheetName val="Saldos"/>
      <sheetName val="Módulo1"/>
    </sheetNames>
    <sheetDataSet>
      <sheetData sheetId="0">
        <row r="3">
          <cell r="B3" t="str">
            <v>COMPARATIVO DE F.P.C.</v>
          </cell>
        </row>
        <row r="4">
          <cell r="AW4" t="str">
            <v>TOTAL</v>
          </cell>
          <cell r="AX4" t="str">
            <v>AÑO ANT</v>
          </cell>
          <cell r="AY4" t="str">
            <v>PROM.</v>
          </cell>
        </row>
        <row r="5">
          <cell r="B5" t="str">
            <v>CONCEPTO</v>
          </cell>
          <cell r="C5" t="str">
            <v>REF</v>
          </cell>
          <cell r="D5" t="str">
            <v>SALDO</v>
          </cell>
          <cell r="E5">
            <v>37773</v>
          </cell>
          <cell r="F5">
            <v>37803</v>
          </cell>
          <cell r="G5">
            <v>37834</v>
          </cell>
          <cell r="H5">
            <v>37865</v>
          </cell>
          <cell r="I5">
            <v>37895</v>
          </cell>
          <cell r="J5">
            <v>37926</v>
          </cell>
          <cell r="K5">
            <v>37956</v>
          </cell>
          <cell r="L5">
            <v>37987</v>
          </cell>
          <cell r="M5">
            <v>38018</v>
          </cell>
          <cell r="N5">
            <v>38047</v>
          </cell>
          <cell r="O5">
            <v>38078</v>
          </cell>
          <cell r="P5">
            <v>38108</v>
          </cell>
          <cell r="Q5">
            <v>38139</v>
          </cell>
          <cell r="R5">
            <v>38169</v>
          </cell>
          <cell r="S5">
            <v>38200</v>
          </cell>
          <cell r="T5">
            <v>38231</v>
          </cell>
          <cell r="U5">
            <v>38261</v>
          </cell>
          <cell r="V5">
            <v>38292</v>
          </cell>
          <cell r="W5">
            <v>38322</v>
          </cell>
          <cell r="X5">
            <v>38353</v>
          </cell>
          <cell r="Y5">
            <v>38384</v>
          </cell>
          <cell r="Z5">
            <v>38412</v>
          </cell>
          <cell r="AA5">
            <v>38443</v>
          </cell>
          <cell r="AB5">
            <v>38473</v>
          </cell>
          <cell r="AC5">
            <v>38504</v>
          </cell>
          <cell r="AD5">
            <v>38534</v>
          </cell>
          <cell r="AE5">
            <v>38565</v>
          </cell>
          <cell r="AF5">
            <v>38596</v>
          </cell>
          <cell r="AG5">
            <v>38626</v>
          </cell>
          <cell r="AH5">
            <v>38657</v>
          </cell>
          <cell r="AI5">
            <v>38687</v>
          </cell>
          <cell r="AJ5">
            <v>38718</v>
          </cell>
          <cell r="AK5">
            <v>38749</v>
          </cell>
          <cell r="AL5">
            <v>38777</v>
          </cell>
          <cell r="AM5">
            <v>38808</v>
          </cell>
          <cell r="AN5">
            <v>38838</v>
          </cell>
          <cell r="AO5">
            <v>38869</v>
          </cell>
          <cell r="AP5">
            <v>38899</v>
          </cell>
          <cell r="AQ5">
            <v>38930</v>
          </cell>
          <cell r="AR5">
            <v>38961</v>
          </cell>
          <cell r="AS5">
            <v>38991</v>
          </cell>
          <cell r="AT5">
            <v>39022</v>
          </cell>
          <cell r="AU5">
            <v>39052</v>
          </cell>
          <cell r="AW5" t="str">
            <v>12 M</v>
          </cell>
          <cell r="AX5">
            <v>38473</v>
          </cell>
          <cell r="AY5" t="str">
            <v>MENSUAL</v>
          </cell>
        </row>
        <row r="7">
          <cell r="B7" t="str">
            <v>INGRESOS</v>
          </cell>
        </row>
        <row r="9">
          <cell r="B9" t="str">
            <v>FPC</v>
          </cell>
          <cell r="F9">
            <v>225120.36</v>
          </cell>
          <cell r="G9">
            <v>257408.53</v>
          </cell>
          <cell r="H9">
            <v>244582.57</v>
          </cell>
          <cell r="I9">
            <v>206550.22</v>
          </cell>
          <cell r="J9">
            <v>100066.6</v>
          </cell>
          <cell r="K9">
            <v>326536.71000000002</v>
          </cell>
          <cell r="L9">
            <v>300746.19</v>
          </cell>
          <cell r="M9">
            <v>204764.27</v>
          </cell>
          <cell r="N9">
            <v>201991.9</v>
          </cell>
          <cell r="O9">
            <v>214225.84</v>
          </cell>
          <cell r="P9">
            <v>244643.33</v>
          </cell>
          <cell r="Q9">
            <v>253789.04</v>
          </cell>
          <cell r="R9">
            <v>245506.25</v>
          </cell>
          <cell r="S9">
            <v>265381.17</v>
          </cell>
          <cell r="T9">
            <v>236831.73</v>
          </cell>
          <cell r="U9">
            <v>239325.04</v>
          </cell>
          <cell r="V9">
            <v>290715.74</v>
          </cell>
          <cell r="W9">
            <v>260245.01</v>
          </cell>
          <cell r="X9">
            <v>397059.51</v>
          </cell>
          <cell r="Y9">
            <v>243421.98</v>
          </cell>
          <cell r="Z9">
            <v>238543</v>
          </cell>
          <cell r="AA9">
            <v>292043.71999999997</v>
          </cell>
          <cell r="AB9">
            <v>308829.32</v>
          </cell>
          <cell r="AC9">
            <v>313238.84000000003</v>
          </cell>
          <cell r="AD9">
            <v>333051.65999999997</v>
          </cell>
          <cell r="AE9">
            <v>348476.75</v>
          </cell>
          <cell r="AF9">
            <v>314034.36</v>
          </cell>
          <cell r="AG9">
            <v>323862.05</v>
          </cell>
          <cell r="AH9">
            <v>365584.99</v>
          </cell>
          <cell r="AI9">
            <v>342787.94</v>
          </cell>
          <cell r="AJ9">
            <v>480532.43</v>
          </cell>
          <cell r="AK9">
            <v>308834.26</v>
          </cell>
          <cell r="AL9">
            <v>300158.40000000002</v>
          </cell>
          <cell r="AM9">
            <v>359425.05</v>
          </cell>
          <cell r="AN9">
            <v>372195.4</v>
          </cell>
          <cell r="AW9">
            <v>4162182.13</v>
          </cell>
          <cell r="AX9">
            <v>308829.32</v>
          </cell>
          <cell r="AY9">
            <v>346848.5108333333</v>
          </cell>
        </row>
        <row r="10">
          <cell r="B10" t="str">
            <v>CUOTA LANZAMIENTO</v>
          </cell>
          <cell r="F10">
            <v>26800</v>
          </cell>
          <cell r="G10">
            <v>34300</v>
          </cell>
          <cell r="H10">
            <v>14834</v>
          </cell>
          <cell r="I10">
            <v>45667</v>
          </cell>
          <cell r="J10">
            <v>85866</v>
          </cell>
          <cell r="K10">
            <v>43834</v>
          </cell>
          <cell r="L10">
            <v>11458</v>
          </cell>
          <cell r="M10">
            <v>13000.67</v>
          </cell>
          <cell r="N10">
            <v>4067</v>
          </cell>
          <cell r="O10">
            <v>37000</v>
          </cell>
          <cell r="P10">
            <v>49111.1</v>
          </cell>
          <cell r="Q10">
            <v>29066.67</v>
          </cell>
          <cell r="R10">
            <v>59000</v>
          </cell>
          <cell r="S10">
            <v>33180.550000000003</v>
          </cell>
          <cell r="T10">
            <v>44000</v>
          </cell>
          <cell r="U10">
            <v>72626.47</v>
          </cell>
          <cell r="V10">
            <v>7500</v>
          </cell>
          <cell r="W10">
            <v>51333.33</v>
          </cell>
          <cell r="X10">
            <v>43583.66</v>
          </cell>
          <cell r="Y10">
            <v>125444.44</v>
          </cell>
          <cell r="Z10">
            <v>92522.09</v>
          </cell>
          <cell r="AA10">
            <v>27483.33</v>
          </cell>
          <cell r="AB10">
            <v>43166.67</v>
          </cell>
          <cell r="AC10">
            <v>13520.83</v>
          </cell>
          <cell r="AD10">
            <v>157138.87</v>
          </cell>
          <cell r="AE10">
            <v>31833.33</v>
          </cell>
          <cell r="AF10">
            <v>56054.879999999997</v>
          </cell>
          <cell r="AG10">
            <v>59777.78</v>
          </cell>
          <cell r="AH10">
            <v>50100</v>
          </cell>
          <cell r="AI10">
            <v>44365.73</v>
          </cell>
          <cell r="AJ10">
            <v>60277.73</v>
          </cell>
          <cell r="AK10">
            <v>23944.45</v>
          </cell>
          <cell r="AL10">
            <v>50416.67</v>
          </cell>
          <cell r="AM10">
            <v>18166.66</v>
          </cell>
          <cell r="AN10">
            <v>60685.17</v>
          </cell>
          <cell r="AW10">
            <v>626282.1</v>
          </cell>
          <cell r="AX10">
            <v>43166.67</v>
          </cell>
          <cell r="AY10">
            <v>52190.174999999996</v>
          </cell>
        </row>
        <row r="11">
          <cell r="B11" t="str">
            <v>CUOTA EXTRAORDINARIA</v>
          </cell>
          <cell r="F11">
            <v>0</v>
          </cell>
          <cell r="G11">
            <v>0</v>
          </cell>
          <cell r="H11">
            <v>354905.26</v>
          </cell>
          <cell r="I11">
            <v>-1331.23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1.31</v>
          </cell>
          <cell r="R11">
            <v>0</v>
          </cell>
          <cell r="S11">
            <v>447685.81</v>
          </cell>
          <cell r="T11">
            <v>-1550.67</v>
          </cell>
          <cell r="U11">
            <v>374.39</v>
          </cell>
          <cell r="V11">
            <v>486882.41</v>
          </cell>
          <cell r="W11">
            <v>-12255.32</v>
          </cell>
          <cell r="X11">
            <v>648.53</v>
          </cell>
          <cell r="Y11">
            <v>293.2</v>
          </cell>
          <cell r="Z11">
            <v>398236.89</v>
          </cell>
          <cell r="AA11">
            <v>4968.63</v>
          </cell>
          <cell r="AB11">
            <v>-750.3</v>
          </cell>
          <cell r="AC11">
            <v>48.56</v>
          </cell>
          <cell r="AD11">
            <v>2030.55</v>
          </cell>
          <cell r="AE11">
            <v>588448.4</v>
          </cell>
          <cell r="AF11">
            <v>0</v>
          </cell>
          <cell r="AG11">
            <v>0</v>
          </cell>
          <cell r="AH11">
            <v>602098.12</v>
          </cell>
          <cell r="AI11">
            <v>417.28</v>
          </cell>
          <cell r="AJ11">
            <v>-510.42</v>
          </cell>
          <cell r="AK11">
            <v>511284.72</v>
          </cell>
          <cell r="AL11">
            <v>525.58000000000004</v>
          </cell>
          <cell r="AM11">
            <v>0</v>
          </cell>
          <cell r="AN11">
            <v>632088.93999999994</v>
          </cell>
          <cell r="AW11">
            <v>2336431.73</v>
          </cell>
          <cell r="AX11">
            <v>-750.3</v>
          </cell>
          <cell r="AY11">
            <v>194702.64416666667</v>
          </cell>
        </row>
        <row r="12">
          <cell r="B12" t="str">
            <v>CHEQUE REGALO</v>
          </cell>
          <cell r="F12">
            <v>955.75</v>
          </cell>
          <cell r="G12">
            <v>625.84</v>
          </cell>
          <cell r="H12">
            <v>745.44</v>
          </cell>
          <cell r="I12">
            <v>727.83</v>
          </cell>
          <cell r="J12">
            <v>1442.4</v>
          </cell>
          <cell r="K12">
            <v>1589.43</v>
          </cell>
          <cell r="L12">
            <v>900.43</v>
          </cell>
          <cell r="M12">
            <v>2578.71</v>
          </cell>
          <cell r="N12">
            <v>1839.32</v>
          </cell>
          <cell r="O12">
            <v>1311.08</v>
          </cell>
          <cell r="P12">
            <v>1802.55</v>
          </cell>
          <cell r="Q12">
            <v>1280.47</v>
          </cell>
          <cell r="R12">
            <v>2530.21</v>
          </cell>
          <cell r="S12">
            <v>2186.9699999999998</v>
          </cell>
          <cell r="T12">
            <v>2684.82</v>
          </cell>
          <cell r="U12">
            <v>1248.0899999999999</v>
          </cell>
          <cell r="V12">
            <v>425.1</v>
          </cell>
          <cell r="W12">
            <v>4825.42</v>
          </cell>
          <cell r="X12">
            <v>2464.3000000000002</v>
          </cell>
          <cell r="Y12">
            <v>4770.04</v>
          </cell>
          <cell r="Z12">
            <v>3327.72</v>
          </cell>
          <cell r="AA12">
            <v>3722.13</v>
          </cell>
          <cell r="AB12">
            <v>3328.45</v>
          </cell>
          <cell r="AC12">
            <v>2267.79</v>
          </cell>
          <cell r="AD12">
            <v>3012.9</v>
          </cell>
          <cell r="AE12">
            <v>3053.14</v>
          </cell>
          <cell r="AF12">
            <v>3547.72</v>
          </cell>
          <cell r="AG12">
            <v>4162.6899999999996</v>
          </cell>
          <cell r="AH12">
            <v>2768.59</v>
          </cell>
          <cell r="AI12">
            <v>3270.86</v>
          </cell>
          <cell r="AJ12">
            <v>4498.37</v>
          </cell>
          <cell r="AK12">
            <v>7962.63</v>
          </cell>
          <cell r="AL12">
            <v>5039.7700000000004</v>
          </cell>
          <cell r="AM12">
            <v>2810.27</v>
          </cell>
          <cell r="AN12">
            <v>4021.82</v>
          </cell>
          <cell r="AW12">
            <v>46416.55</v>
          </cell>
          <cell r="AX12">
            <v>3328.45</v>
          </cell>
          <cell r="AY12">
            <v>3868.0458333333322</v>
          </cell>
        </row>
        <row r="13">
          <cell r="B13" t="str">
            <v>SPONSORS</v>
          </cell>
          <cell r="F13">
            <v>0</v>
          </cell>
          <cell r="G13">
            <v>0</v>
          </cell>
          <cell r="H13">
            <v>0</v>
          </cell>
          <cell r="I13">
            <v>55000</v>
          </cell>
          <cell r="J13">
            <v>0</v>
          </cell>
          <cell r="K13">
            <v>42500</v>
          </cell>
          <cell r="L13">
            <v>0</v>
          </cell>
          <cell r="M13">
            <v>121500</v>
          </cell>
          <cell r="N13">
            <v>-103275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1200</v>
          </cell>
          <cell r="T13">
            <v>0</v>
          </cell>
          <cell r="U13">
            <v>0</v>
          </cell>
          <cell r="V13">
            <v>0</v>
          </cell>
          <cell r="W13">
            <v>114000</v>
          </cell>
          <cell r="X13">
            <v>15000</v>
          </cell>
          <cell r="Y13">
            <v>5357.16</v>
          </cell>
          <cell r="Z13">
            <v>3144.78</v>
          </cell>
          <cell r="AA13">
            <v>0</v>
          </cell>
          <cell r="AB13">
            <v>495</v>
          </cell>
          <cell r="AC13">
            <v>16650</v>
          </cell>
          <cell r="AD13">
            <v>0</v>
          </cell>
          <cell r="AE13">
            <v>-1950</v>
          </cell>
          <cell r="AF13">
            <v>2062.5</v>
          </cell>
          <cell r="AG13">
            <v>11512.5</v>
          </cell>
          <cell r="AH13">
            <v>-12487.5</v>
          </cell>
          <cell r="AI13">
            <v>22762.5</v>
          </cell>
          <cell r="AJ13">
            <v>-487.5</v>
          </cell>
          <cell r="AK13">
            <v>-487.5</v>
          </cell>
          <cell r="AL13">
            <v>-487.5</v>
          </cell>
          <cell r="AM13">
            <v>-487.5</v>
          </cell>
          <cell r="AN13">
            <v>0</v>
          </cell>
          <cell r="AW13">
            <v>36600</v>
          </cell>
          <cell r="AX13">
            <v>495</v>
          </cell>
          <cell r="AY13">
            <v>3050</v>
          </cell>
        </row>
        <row r="14">
          <cell r="B14" t="str">
            <v>VARIOS</v>
          </cell>
          <cell r="F14">
            <v>0</v>
          </cell>
          <cell r="G14">
            <v>0</v>
          </cell>
          <cell r="H14">
            <v>20043.990000000002</v>
          </cell>
          <cell r="I14">
            <v>0</v>
          </cell>
          <cell r="J14">
            <v>-3010.7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11142.59</v>
          </cell>
          <cell r="R14">
            <v>4835</v>
          </cell>
          <cell r="S14">
            <v>2835</v>
          </cell>
          <cell r="T14">
            <v>3195.74</v>
          </cell>
          <cell r="U14">
            <v>3424.56</v>
          </cell>
          <cell r="V14">
            <v>3079.51</v>
          </cell>
          <cell r="W14">
            <v>2835</v>
          </cell>
          <cell r="X14">
            <v>2835</v>
          </cell>
          <cell r="Y14">
            <v>3200.76</v>
          </cell>
          <cell r="Z14">
            <v>179168.94</v>
          </cell>
          <cell r="AA14">
            <v>748.15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23400</v>
          </cell>
          <cell r="AL14">
            <v>55400</v>
          </cell>
          <cell r="AM14">
            <v>0</v>
          </cell>
          <cell r="AN14">
            <v>0</v>
          </cell>
          <cell r="AW14">
            <v>78800</v>
          </cell>
          <cell r="AX14">
            <v>0</v>
          </cell>
          <cell r="AY14">
            <v>6566.666666666667</v>
          </cell>
        </row>
        <row r="16">
          <cell r="B16" t="str">
            <v>SUBTOTAL INGRESOS</v>
          </cell>
          <cell r="E16">
            <v>0</v>
          </cell>
          <cell r="F16">
            <v>252876.11</v>
          </cell>
          <cell r="G16">
            <v>292334.37</v>
          </cell>
          <cell r="H16">
            <v>635111.26</v>
          </cell>
          <cell r="I16">
            <v>306613.82</v>
          </cell>
          <cell r="J16">
            <v>184364.3</v>
          </cell>
          <cell r="K16">
            <v>414460.14</v>
          </cell>
          <cell r="L16">
            <v>313104.62</v>
          </cell>
          <cell r="M16">
            <v>341843.65</v>
          </cell>
          <cell r="N16">
            <v>104623.22</v>
          </cell>
          <cell r="O16">
            <v>252536.92</v>
          </cell>
          <cell r="P16">
            <v>295556.98</v>
          </cell>
          <cell r="Q16">
            <v>295280.08</v>
          </cell>
          <cell r="R16">
            <v>311871.46000000002</v>
          </cell>
          <cell r="S16">
            <v>752469.5</v>
          </cell>
          <cell r="T16">
            <v>285161.62</v>
          </cell>
          <cell r="U16">
            <v>316998.55</v>
          </cell>
          <cell r="V16">
            <v>788602.76</v>
          </cell>
          <cell r="W16">
            <v>420983.44</v>
          </cell>
          <cell r="X16">
            <v>461591</v>
          </cell>
          <cell r="Y16">
            <v>382487.58</v>
          </cell>
          <cell r="Z16">
            <v>914943.42</v>
          </cell>
          <cell r="AA16">
            <v>328965.96000000002</v>
          </cell>
          <cell r="AB16">
            <v>355069.14</v>
          </cell>
          <cell r="AC16">
            <v>345726.02</v>
          </cell>
          <cell r="AD16">
            <v>495233.98</v>
          </cell>
          <cell r="AE16">
            <v>969861.62</v>
          </cell>
          <cell r="AF16">
            <v>375699.46</v>
          </cell>
          <cell r="AG16">
            <v>399315.02</v>
          </cell>
          <cell r="AH16">
            <v>1008064.2</v>
          </cell>
          <cell r="AI16">
            <v>413604.31</v>
          </cell>
          <cell r="AJ16">
            <v>544310.61</v>
          </cell>
          <cell r="AK16">
            <v>874938.56</v>
          </cell>
          <cell r="AL16">
            <v>411052.92</v>
          </cell>
          <cell r="AM16">
            <v>379914.48</v>
          </cell>
          <cell r="AN16">
            <v>1068991.33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7286712.5099999988</v>
          </cell>
          <cell r="AX16">
            <v>355069.14</v>
          </cell>
          <cell r="AY16">
            <v>607226.04249999986</v>
          </cell>
        </row>
        <row r="18">
          <cell r="B18" t="str">
            <v>EGRESOS</v>
          </cell>
        </row>
        <row r="20">
          <cell r="B20" t="str">
            <v>INSTITUCIONAL / IMAGEN</v>
          </cell>
          <cell r="C20">
            <v>1</v>
          </cell>
          <cell r="D20">
            <v>0</v>
          </cell>
          <cell r="E20">
            <v>0</v>
          </cell>
          <cell r="F20">
            <v>238218.06</v>
          </cell>
          <cell r="G20">
            <v>2425.9</v>
          </cell>
          <cell r="H20">
            <v>3247.58</v>
          </cell>
          <cell r="I20">
            <v>236038.31</v>
          </cell>
          <cell r="J20">
            <v>39966.06</v>
          </cell>
          <cell r="K20">
            <v>54963.31</v>
          </cell>
          <cell r="L20">
            <v>346572.1</v>
          </cell>
          <cell r="M20">
            <v>-63906.7</v>
          </cell>
          <cell r="N20">
            <v>-113363.99</v>
          </cell>
          <cell r="O20">
            <v>358564.95</v>
          </cell>
          <cell r="P20">
            <v>130119.75</v>
          </cell>
          <cell r="Q20">
            <v>276476.90000000002</v>
          </cell>
          <cell r="R20">
            <v>78807.509999999995</v>
          </cell>
          <cell r="S20">
            <v>185032.67</v>
          </cell>
          <cell r="T20">
            <v>70862.91</v>
          </cell>
          <cell r="U20">
            <v>7998.82</v>
          </cell>
          <cell r="V20">
            <v>546594.76</v>
          </cell>
          <cell r="W20">
            <v>395461.48</v>
          </cell>
          <cell r="X20">
            <v>18967.77</v>
          </cell>
          <cell r="Y20">
            <v>27282</v>
          </cell>
          <cell r="Z20">
            <v>5018.17</v>
          </cell>
          <cell r="AA20">
            <v>94769.05</v>
          </cell>
          <cell r="AB20">
            <v>227744.69</v>
          </cell>
          <cell r="AC20">
            <v>-328016.84000000003</v>
          </cell>
          <cell r="AD20">
            <v>63491.12</v>
          </cell>
          <cell r="AE20">
            <v>32742.35</v>
          </cell>
          <cell r="AF20">
            <v>380993.76</v>
          </cell>
          <cell r="AG20">
            <v>62803.42</v>
          </cell>
          <cell r="AH20">
            <v>38587.279999999999</v>
          </cell>
          <cell r="AI20">
            <v>628590.31000000006</v>
          </cell>
          <cell r="AJ20">
            <v>24622.17</v>
          </cell>
          <cell r="AK20">
            <v>20278.37</v>
          </cell>
          <cell r="AL20">
            <v>19717.97</v>
          </cell>
          <cell r="AM20">
            <v>-2338.83</v>
          </cell>
          <cell r="AN20">
            <v>28783.599999999999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970254.68</v>
          </cell>
          <cell r="AX20">
            <v>227744.69</v>
          </cell>
          <cell r="AY20">
            <v>80854.556666666685</v>
          </cell>
        </row>
        <row r="21">
          <cell r="B21" t="str">
            <v>FECHAS ESPECIALES</v>
          </cell>
          <cell r="C21">
            <v>2</v>
          </cell>
          <cell r="D21">
            <v>0</v>
          </cell>
          <cell r="E21">
            <v>0</v>
          </cell>
          <cell r="F21">
            <v>8538.2900000000009</v>
          </cell>
          <cell r="G21">
            <v>60420.66</v>
          </cell>
          <cell r="H21">
            <v>0</v>
          </cell>
          <cell r="I21">
            <v>99127.43</v>
          </cell>
          <cell r="J21">
            <v>59549.03</v>
          </cell>
          <cell r="K21">
            <v>298939.93</v>
          </cell>
          <cell r="L21">
            <v>120372.23</v>
          </cell>
          <cell r="M21">
            <v>73639.37</v>
          </cell>
          <cell r="N21">
            <v>25399.759999999998</v>
          </cell>
          <cell r="O21">
            <v>12893.74</v>
          </cell>
          <cell r="P21">
            <v>-48.83</v>
          </cell>
          <cell r="Q21">
            <v>-32014.19</v>
          </cell>
          <cell r="R21">
            <v>18443.78</v>
          </cell>
          <cell r="S21">
            <v>12162</v>
          </cell>
          <cell r="T21">
            <v>3673.26</v>
          </cell>
          <cell r="U21">
            <v>19563.87</v>
          </cell>
          <cell r="V21">
            <v>293050.03999999998</v>
          </cell>
          <cell r="W21">
            <v>597408.35</v>
          </cell>
          <cell r="X21">
            <v>42084.47</v>
          </cell>
          <cell r="Y21">
            <v>196162.53</v>
          </cell>
          <cell r="Z21">
            <v>-31448.720000000001</v>
          </cell>
          <cell r="AA21">
            <v>64536.2</v>
          </cell>
          <cell r="AB21">
            <v>22261.200000000001</v>
          </cell>
          <cell r="AC21">
            <v>173306.98</v>
          </cell>
          <cell r="AD21">
            <v>19836.439999999999</v>
          </cell>
          <cell r="AE21">
            <v>13527.3</v>
          </cell>
          <cell r="AF21">
            <v>95717.37</v>
          </cell>
          <cell r="AG21">
            <v>86346.25</v>
          </cell>
          <cell r="AH21">
            <v>35481.33</v>
          </cell>
          <cell r="AI21">
            <v>406073.9</v>
          </cell>
          <cell r="AJ21">
            <v>186392.42</v>
          </cell>
          <cell r="AK21">
            <v>9509.2800000000007</v>
          </cell>
          <cell r="AL21">
            <v>96337.15</v>
          </cell>
          <cell r="AM21">
            <v>17166.53</v>
          </cell>
          <cell r="AN21">
            <v>-8036.95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1131658</v>
          </cell>
          <cell r="AX21">
            <v>22261.200000000001</v>
          </cell>
          <cell r="AY21">
            <v>94304.833333333328</v>
          </cell>
        </row>
        <row r="22">
          <cell r="B22" t="str">
            <v>OTRAS ACCIONES / EVENTOS</v>
          </cell>
          <cell r="C22">
            <v>3</v>
          </cell>
          <cell r="D22">
            <v>0</v>
          </cell>
          <cell r="E22">
            <v>0</v>
          </cell>
          <cell r="F22">
            <v>10967.93</v>
          </cell>
          <cell r="G22">
            <v>1027.23</v>
          </cell>
          <cell r="H22">
            <v>1207.24</v>
          </cell>
          <cell r="I22">
            <v>7790.01</v>
          </cell>
          <cell r="J22">
            <v>13476.62</v>
          </cell>
          <cell r="K22">
            <v>17517.919999999998</v>
          </cell>
          <cell r="L22">
            <v>4000.21</v>
          </cell>
          <cell r="M22">
            <v>6953.5</v>
          </cell>
          <cell r="N22">
            <v>1291.1400000000001</v>
          </cell>
          <cell r="O22">
            <v>2469.2600000000002</v>
          </cell>
          <cell r="P22">
            <v>10227</v>
          </cell>
          <cell r="Q22">
            <v>13174.57</v>
          </cell>
          <cell r="R22">
            <v>0</v>
          </cell>
          <cell r="S22">
            <v>5.8207660913467407E-11</v>
          </cell>
          <cell r="T22">
            <v>2.0199999999854481</v>
          </cell>
          <cell r="U22">
            <v>1539.32</v>
          </cell>
          <cell r="V22">
            <v>80</v>
          </cell>
          <cell r="W22">
            <v>7160.5</v>
          </cell>
          <cell r="X22">
            <v>40921.230000000003</v>
          </cell>
          <cell r="Y22">
            <v>59627.31</v>
          </cell>
          <cell r="Z22">
            <v>822</v>
          </cell>
          <cell r="AA22">
            <v>29142.11</v>
          </cell>
          <cell r="AB22">
            <v>4531.22</v>
          </cell>
          <cell r="AC22">
            <v>44962.03</v>
          </cell>
          <cell r="AD22">
            <v>4807</v>
          </cell>
          <cell r="AE22">
            <v>0</v>
          </cell>
          <cell r="AF22">
            <v>37888.54</v>
          </cell>
          <cell r="AG22">
            <v>25856.71</v>
          </cell>
          <cell r="AH22">
            <v>10284.530000000001</v>
          </cell>
          <cell r="AI22">
            <v>32328.9</v>
          </cell>
          <cell r="AJ22">
            <v>14121.5</v>
          </cell>
          <cell r="AK22">
            <v>-4788</v>
          </cell>
          <cell r="AL22">
            <v>3224.24</v>
          </cell>
          <cell r="AM22">
            <v>5.94</v>
          </cell>
          <cell r="AN22">
            <v>33134.120000000003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201825.51</v>
          </cell>
          <cell r="AX22">
            <v>4531.22</v>
          </cell>
          <cell r="AY22">
            <v>16818.7925</v>
          </cell>
        </row>
        <row r="23">
          <cell r="B23" t="str">
            <v>AUSPICIOS</v>
          </cell>
          <cell r="C23">
            <v>4</v>
          </cell>
          <cell r="D23">
            <v>0</v>
          </cell>
          <cell r="E23">
            <v>0</v>
          </cell>
          <cell r="F23">
            <v>0</v>
          </cell>
          <cell r="G23">
            <v>30000</v>
          </cell>
          <cell r="H23">
            <v>30000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215155.4</v>
          </cell>
          <cell r="R23">
            <v>2800</v>
          </cell>
          <cell r="S23">
            <v>0</v>
          </cell>
          <cell r="T23">
            <v>300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100000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W23">
            <v>100000</v>
          </cell>
          <cell r="AX23">
            <v>0</v>
          </cell>
          <cell r="AY23">
            <v>8333.3333333333339</v>
          </cell>
        </row>
        <row r="24">
          <cell r="B24" t="str">
            <v>DECORACION / MEJORAS</v>
          </cell>
          <cell r="C24">
            <v>5</v>
          </cell>
          <cell r="D24">
            <v>0</v>
          </cell>
          <cell r="E24">
            <v>0</v>
          </cell>
          <cell r="F24">
            <v>200</v>
          </cell>
          <cell r="G24">
            <v>0</v>
          </cell>
          <cell r="H24">
            <v>7691</v>
          </cell>
          <cell r="I24">
            <v>158577.89000000001</v>
          </cell>
          <cell r="J24">
            <v>26626.39</v>
          </cell>
          <cell r="K24">
            <v>15562</v>
          </cell>
          <cell r="L24">
            <v>11840</v>
          </cell>
          <cell r="M24">
            <v>-3924.71</v>
          </cell>
          <cell r="N24">
            <v>31872.92</v>
          </cell>
          <cell r="O24">
            <v>29180.51</v>
          </cell>
          <cell r="P24">
            <v>3700</v>
          </cell>
          <cell r="Q24">
            <v>-1902.27</v>
          </cell>
          <cell r="R24">
            <v>14730</v>
          </cell>
          <cell r="S24">
            <v>13750</v>
          </cell>
          <cell r="T24">
            <v>0</v>
          </cell>
          <cell r="U24">
            <v>14912</v>
          </cell>
          <cell r="V24">
            <v>5475</v>
          </cell>
          <cell r="W24">
            <v>7600</v>
          </cell>
          <cell r="X24">
            <v>0</v>
          </cell>
          <cell r="Y24">
            <v>8355</v>
          </cell>
          <cell r="Z24">
            <v>16585</v>
          </cell>
          <cell r="AA24">
            <v>13890</v>
          </cell>
          <cell r="AB24">
            <v>55.3</v>
          </cell>
          <cell r="AC24">
            <v>785</v>
          </cell>
          <cell r="AD24">
            <v>13750</v>
          </cell>
          <cell r="AE24">
            <v>0</v>
          </cell>
          <cell r="AF24">
            <v>13750</v>
          </cell>
          <cell r="AG24">
            <v>55696.65</v>
          </cell>
          <cell r="AH24">
            <v>27131.1</v>
          </cell>
          <cell r="AI24">
            <v>22609.25</v>
          </cell>
          <cell r="AJ24">
            <v>0</v>
          </cell>
          <cell r="AK24">
            <v>0</v>
          </cell>
          <cell r="AL24">
            <v>0</v>
          </cell>
          <cell r="AM24">
            <v>3600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137322</v>
          </cell>
          <cell r="AX24">
            <v>55.3</v>
          </cell>
          <cell r="AY24">
            <v>11443.5</v>
          </cell>
        </row>
        <row r="25">
          <cell r="B25" t="str">
            <v>OTROS GASTOS</v>
          </cell>
          <cell r="C25">
            <v>6</v>
          </cell>
          <cell r="D25">
            <v>0</v>
          </cell>
          <cell r="E25">
            <v>0</v>
          </cell>
          <cell r="F25">
            <v>32427.48</v>
          </cell>
          <cell r="G25">
            <v>16859.219999999841</v>
          </cell>
          <cell r="H25">
            <v>35523.279999999548</v>
          </cell>
          <cell r="I25">
            <v>20108.759999999755</v>
          </cell>
          <cell r="J25">
            <v>20595.539999999924</v>
          </cell>
          <cell r="K25">
            <v>14800.82</v>
          </cell>
          <cell r="L25">
            <v>32057.85</v>
          </cell>
          <cell r="M25">
            <v>17077.03</v>
          </cell>
          <cell r="N25">
            <v>5985.0400000001</v>
          </cell>
          <cell r="O25">
            <v>26390.190000000115</v>
          </cell>
          <cell r="P25">
            <v>-4974.9700000000666</v>
          </cell>
          <cell r="Q25">
            <v>15731.01</v>
          </cell>
          <cell r="R25">
            <v>19928.05</v>
          </cell>
          <cell r="S25">
            <v>24085.950000000172</v>
          </cell>
          <cell r="T25">
            <v>26474.35</v>
          </cell>
          <cell r="U25">
            <v>47100.67</v>
          </cell>
          <cell r="V25">
            <v>26218.919999999671</v>
          </cell>
          <cell r="W25">
            <v>34470.319999999527</v>
          </cell>
          <cell r="X25">
            <v>9429.9599999999555</v>
          </cell>
          <cell r="Y25">
            <v>30189.179999999851</v>
          </cell>
          <cell r="Z25">
            <v>21498.479999999941</v>
          </cell>
          <cell r="AA25">
            <v>26355.03</v>
          </cell>
          <cell r="AB25">
            <v>17873.689999999999</v>
          </cell>
          <cell r="AC25">
            <v>18932.52</v>
          </cell>
          <cell r="AD25">
            <v>17473.25</v>
          </cell>
          <cell r="AE25">
            <v>24030.97</v>
          </cell>
          <cell r="AF25">
            <v>21719.360000000001</v>
          </cell>
          <cell r="AG25">
            <v>22009.86</v>
          </cell>
          <cell r="AH25">
            <v>22643.31</v>
          </cell>
          <cell r="AI25">
            <v>-22948.75</v>
          </cell>
          <cell r="AJ25">
            <v>36112.959999999999</v>
          </cell>
          <cell r="AK25">
            <v>16635.28</v>
          </cell>
          <cell r="AL25">
            <v>65624.63</v>
          </cell>
          <cell r="AM25">
            <v>14957.62</v>
          </cell>
          <cell r="AN25">
            <v>27761.57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W25">
            <v>264952.58</v>
          </cell>
          <cell r="AX25">
            <v>17873.689999999999</v>
          </cell>
          <cell r="AY25">
            <v>22079.381666666668</v>
          </cell>
        </row>
        <row r="26">
          <cell r="B26" t="str">
            <v>TURISMO CENTRAL</v>
          </cell>
          <cell r="C26">
            <v>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6355.43</v>
          </cell>
          <cell r="S26">
            <v>9766.02</v>
          </cell>
          <cell r="T26">
            <v>22916.32</v>
          </cell>
          <cell r="U26">
            <v>21499.91</v>
          </cell>
          <cell r="V26">
            <v>24002.69</v>
          </cell>
          <cell r="W26">
            <v>14743.39</v>
          </cell>
          <cell r="X26">
            <v>10221.74</v>
          </cell>
          <cell r="Y26">
            <v>14414.52</v>
          </cell>
          <cell r="Z26">
            <v>8642.15</v>
          </cell>
          <cell r="AA26">
            <v>13699.32</v>
          </cell>
          <cell r="AB26">
            <v>18045.080000000002</v>
          </cell>
          <cell r="AC26">
            <v>13481.93</v>
          </cell>
          <cell r="AD26">
            <v>36117.17</v>
          </cell>
          <cell r="AE26">
            <v>29034.57</v>
          </cell>
          <cell r="AF26">
            <v>18588.349999999999</v>
          </cell>
          <cell r="AG26">
            <v>23839.4</v>
          </cell>
          <cell r="AH26">
            <v>37937.980000000003</v>
          </cell>
          <cell r="AI26">
            <v>18977.150000000001</v>
          </cell>
          <cell r="AJ26">
            <v>22546.37</v>
          </cell>
          <cell r="AK26">
            <v>25195.67</v>
          </cell>
          <cell r="AL26">
            <v>31592.03</v>
          </cell>
          <cell r="AM26">
            <v>19874.97</v>
          </cell>
          <cell r="AN26">
            <v>24914.68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302100.27</v>
          </cell>
          <cell r="AX26">
            <v>18045.080000000002</v>
          </cell>
          <cell r="AY26">
            <v>25175.022499999995</v>
          </cell>
        </row>
        <row r="27">
          <cell r="B27" t="str">
            <v>ACCIONES CONJUNTAS</v>
          </cell>
          <cell r="C27">
            <v>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22802.41</v>
          </cell>
          <cell r="AE27">
            <v>-8537.7199999999993</v>
          </cell>
          <cell r="AF27">
            <v>1201.5</v>
          </cell>
          <cell r="AG27">
            <v>27469.759999999998</v>
          </cell>
          <cell r="AH27">
            <v>4276.01</v>
          </cell>
          <cell r="AI27">
            <v>370085.65</v>
          </cell>
          <cell r="AJ27">
            <v>7423.01</v>
          </cell>
          <cell r="AK27">
            <v>62964.06</v>
          </cell>
          <cell r="AL27">
            <v>159805.64000000001</v>
          </cell>
          <cell r="AM27">
            <v>508474.74</v>
          </cell>
          <cell r="AN27">
            <v>288392.76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>
            <v>1444357.82</v>
          </cell>
          <cell r="AX27">
            <v>0</v>
          </cell>
          <cell r="AY27">
            <v>120363.15166666667</v>
          </cell>
        </row>
        <row r="28">
          <cell r="B28" t="str">
            <v>APORTE BONUS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3724.76</v>
          </cell>
          <cell r="S28">
            <v>123.57</v>
          </cell>
          <cell r="T28">
            <v>1767.18</v>
          </cell>
          <cell r="U28">
            <v>7371.06</v>
          </cell>
          <cell r="V28">
            <v>3352.37</v>
          </cell>
          <cell r="W28">
            <v>7444.07</v>
          </cell>
          <cell r="X28">
            <v>-10408.73</v>
          </cell>
          <cell r="Y28">
            <v>12238.31</v>
          </cell>
          <cell r="Z28">
            <v>8775.34</v>
          </cell>
          <cell r="AA28">
            <v>3421.44</v>
          </cell>
          <cell r="AB28">
            <v>5338.13</v>
          </cell>
          <cell r="AC28">
            <v>85077.14</v>
          </cell>
          <cell r="AD28">
            <v>47702.47</v>
          </cell>
          <cell r="AE28">
            <v>8819.77</v>
          </cell>
          <cell r="AF28">
            <v>13063.95</v>
          </cell>
          <cell r="AG28">
            <v>11196.48</v>
          </cell>
          <cell r="AH28">
            <v>17786.47</v>
          </cell>
          <cell r="AI28">
            <v>57563.58</v>
          </cell>
          <cell r="AJ28">
            <v>-4919.9799999999996</v>
          </cell>
          <cell r="AK28">
            <v>-83936.61</v>
          </cell>
          <cell r="AL28">
            <v>13122.96</v>
          </cell>
          <cell r="AM28">
            <v>-3167.87</v>
          </cell>
          <cell r="AN28">
            <v>-7921.04</v>
          </cell>
          <cell r="AW28">
            <v>154387.32</v>
          </cell>
          <cell r="AX28">
            <v>5338.13</v>
          </cell>
          <cell r="AY28">
            <v>12865.61</v>
          </cell>
        </row>
        <row r="29">
          <cell r="B29" t="str">
            <v>SUELDOS</v>
          </cell>
          <cell r="F29">
            <v>38381.550000000003</v>
          </cell>
          <cell r="G29">
            <v>42293.129999999903</v>
          </cell>
          <cell r="H29">
            <v>48239.489999999874</v>
          </cell>
          <cell r="I29">
            <v>38743.479999999923</v>
          </cell>
          <cell r="J29">
            <v>38506.93</v>
          </cell>
          <cell r="K29">
            <v>38304.019999999997</v>
          </cell>
          <cell r="L29">
            <v>40257.69</v>
          </cell>
          <cell r="M29">
            <v>36999.71</v>
          </cell>
          <cell r="N29">
            <v>39645.950000000055</v>
          </cell>
          <cell r="O29">
            <v>43140.91000000012</v>
          </cell>
          <cell r="P29">
            <v>44466.47</v>
          </cell>
          <cell r="Q29">
            <v>89539.059999999939</v>
          </cell>
          <cell r="R29">
            <v>56263.33</v>
          </cell>
          <cell r="S29">
            <v>54470.62000000017</v>
          </cell>
          <cell r="T29">
            <v>79516.45</v>
          </cell>
          <cell r="U29">
            <v>56103.74</v>
          </cell>
          <cell r="V29">
            <v>56315.059999999939</v>
          </cell>
          <cell r="W29">
            <v>59306.019999999786</v>
          </cell>
          <cell r="X29">
            <v>59182.26</v>
          </cell>
          <cell r="Y29">
            <v>56233.999999999935</v>
          </cell>
          <cell r="Z29">
            <v>66810.419999999925</v>
          </cell>
          <cell r="AA29">
            <v>73796.280000000057</v>
          </cell>
          <cell r="AB29">
            <v>137761.79999999999</v>
          </cell>
          <cell r="AC29">
            <v>12548.59</v>
          </cell>
          <cell r="AD29">
            <v>59248.3</v>
          </cell>
          <cell r="AE29">
            <v>62586.86</v>
          </cell>
          <cell r="AF29">
            <v>89642.44</v>
          </cell>
          <cell r="AG29">
            <v>67593.45</v>
          </cell>
          <cell r="AH29">
            <v>68656.12</v>
          </cell>
          <cell r="AI29">
            <v>71918.25</v>
          </cell>
          <cell r="AJ29">
            <v>64431.42</v>
          </cell>
          <cell r="AK29">
            <v>59626.2</v>
          </cell>
          <cell r="AL29">
            <v>55683.38</v>
          </cell>
          <cell r="AM29">
            <v>73776.160000000003</v>
          </cell>
          <cell r="AN29">
            <v>71044.179999999993</v>
          </cell>
          <cell r="AW29">
            <v>756755.35</v>
          </cell>
          <cell r="AX29">
            <v>137761.79999999999</v>
          </cell>
          <cell r="AY29">
            <v>63062.945833333339</v>
          </cell>
        </row>
        <row r="30">
          <cell r="B30" t="str">
            <v>IIBB</v>
          </cell>
          <cell r="F30">
            <v>7834.46</v>
          </cell>
          <cell r="G30">
            <v>8253.98</v>
          </cell>
          <cell r="H30">
            <v>32565.15</v>
          </cell>
          <cell r="I30">
            <v>12703.67</v>
          </cell>
          <cell r="J30">
            <v>7350.18</v>
          </cell>
          <cell r="K30">
            <v>13725.54</v>
          </cell>
          <cell r="L30">
            <v>11620.22</v>
          </cell>
          <cell r="M30">
            <v>19657.75</v>
          </cell>
          <cell r="N30">
            <v>6517.35</v>
          </cell>
          <cell r="O30">
            <v>5066.0200000000004</v>
          </cell>
          <cell r="P30">
            <v>9120.24</v>
          </cell>
          <cell r="Q30">
            <v>9782.6299999999992</v>
          </cell>
          <cell r="R30">
            <v>18605.990000000002</v>
          </cell>
          <cell r="S30">
            <v>23186.23</v>
          </cell>
          <cell r="T30">
            <v>10569.25</v>
          </cell>
          <cell r="U30">
            <v>9078.23</v>
          </cell>
          <cell r="V30">
            <v>23678.04</v>
          </cell>
          <cell r="W30">
            <v>13884.95</v>
          </cell>
          <cell r="X30">
            <v>38078.69</v>
          </cell>
          <cell r="Y30">
            <v>11871.17</v>
          </cell>
          <cell r="Z30">
            <v>37063.79</v>
          </cell>
          <cell r="AA30">
            <v>9729.7800000000007</v>
          </cell>
          <cell r="AB30">
            <v>12385.55</v>
          </cell>
          <cell r="AC30">
            <v>13935.59</v>
          </cell>
          <cell r="AD30">
            <v>20768.61</v>
          </cell>
          <cell r="AE30">
            <v>32088.32</v>
          </cell>
          <cell r="AF30">
            <v>15297.36</v>
          </cell>
          <cell r="AG30">
            <v>11973.21</v>
          </cell>
          <cell r="AH30">
            <v>30394.6</v>
          </cell>
          <cell r="AI30">
            <v>20226.099999999999</v>
          </cell>
          <cell r="AJ30">
            <v>27812.799999999999</v>
          </cell>
          <cell r="AK30">
            <v>26642.89</v>
          </cell>
          <cell r="AL30">
            <v>14606.95</v>
          </cell>
          <cell r="AM30">
            <v>13732.67</v>
          </cell>
          <cell r="AN30">
            <v>40199.78</v>
          </cell>
          <cell r="AW30">
            <v>267678.88</v>
          </cell>
          <cell r="AX30">
            <v>12385.55</v>
          </cell>
          <cell r="AY30">
            <v>22306.573333333334</v>
          </cell>
        </row>
        <row r="31">
          <cell r="AW31">
            <v>0</v>
          </cell>
          <cell r="AX31">
            <v>0</v>
          </cell>
          <cell r="AY31">
            <v>0</v>
          </cell>
        </row>
        <row r="32">
          <cell r="B32" t="str">
            <v>SUBTOTAL EGRESOS</v>
          </cell>
          <cell r="E32">
            <v>0</v>
          </cell>
          <cell r="F32">
            <v>336567.77</v>
          </cell>
          <cell r="G32">
            <v>161280.12</v>
          </cell>
          <cell r="H32">
            <v>158473.73999999941</v>
          </cell>
          <cell r="I32">
            <v>573089.55000000005</v>
          </cell>
          <cell r="J32">
            <v>206070.75</v>
          </cell>
          <cell r="K32">
            <v>453813.54</v>
          </cell>
          <cell r="L32">
            <v>566720.30000000005</v>
          </cell>
          <cell r="M32">
            <v>86495.95</v>
          </cell>
          <cell r="N32">
            <v>-2651.8299999998544</v>
          </cell>
          <cell r="O32">
            <v>477705.58</v>
          </cell>
          <cell r="P32">
            <v>192609.66</v>
          </cell>
          <cell r="Q32">
            <v>585943.11</v>
          </cell>
          <cell r="R32">
            <v>219658.85</v>
          </cell>
          <cell r="S32">
            <v>322577.06</v>
          </cell>
          <cell r="T32">
            <v>216081.74</v>
          </cell>
          <cell r="U32">
            <v>185167.62</v>
          </cell>
          <cell r="V32">
            <v>978766.88</v>
          </cell>
          <cell r="W32">
            <v>1137479.08</v>
          </cell>
          <cell r="X32">
            <v>208477.39</v>
          </cell>
          <cell r="Y32">
            <v>416374.02</v>
          </cell>
          <cell r="Z32">
            <v>133766.63</v>
          </cell>
          <cell r="AA32">
            <v>329339.21000000002</v>
          </cell>
          <cell r="AB32">
            <v>445996.66</v>
          </cell>
          <cell r="AC32">
            <v>35012.94</v>
          </cell>
          <cell r="AD32">
            <v>305996.77</v>
          </cell>
          <cell r="AE32">
            <v>194292.42</v>
          </cell>
          <cell r="AF32">
            <v>687862.63</v>
          </cell>
          <cell r="AG32">
            <v>494785.19</v>
          </cell>
          <cell r="AH32">
            <v>293178.73</v>
          </cell>
          <cell r="AI32">
            <v>1605424.34</v>
          </cell>
          <cell r="AJ32">
            <v>378542.67</v>
          </cell>
          <cell r="AK32">
            <v>132127.14000000001</v>
          </cell>
          <cell r="AL32">
            <v>459714.95</v>
          </cell>
          <cell r="AM32">
            <v>646081.93000000005</v>
          </cell>
          <cell r="AN32">
            <v>498272.7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5731292.4100000011</v>
          </cell>
          <cell r="AX32">
            <v>445996.66</v>
          </cell>
          <cell r="AY32">
            <v>477607.70083333331</v>
          </cell>
        </row>
        <row r="35">
          <cell r="B35" t="str">
            <v>SALDO FPC (E-I)</v>
          </cell>
          <cell r="E35">
            <v>0</v>
          </cell>
          <cell r="F35">
            <v>83691.66</v>
          </cell>
          <cell r="G35">
            <v>-131054.25</v>
          </cell>
          <cell r="H35">
            <v>-476637.5200000006</v>
          </cell>
          <cell r="I35">
            <v>266475.73</v>
          </cell>
          <cell r="J35">
            <v>21706.449999999895</v>
          </cell>
          <cell r="K35">
            <v>39353.4</v>
          </cell>
          <cell r="L35">
            <v>253615.68</v>
          </cell>
          <cell r="M35">
            <v>-255347.7</v>
          </cell>
          <cell r="N35">
            <v>-107275.05</v>
          </cell>
          <cell r="O35">
            <v>225168.66</v>
          </cell>
          <cell r="P35">
            <v>-102947.32</v>
          </cell>
          <cell r="Q35">
            <v>290663.03000000003</v>
          </cell>
          <cell r="R35">
            <v>-92212.61</v>
          </cell>
          <cell r="S35">
            <v>-429892.44</v>
          </cell>
          <cell r="T35">
            <v>-69079.88</v>
          </cell>
          <cell r="U35">
            <v>-131830.93</v>
          </cell>
          <cell r="V35">
            <v>190164.12</v>
          </cell>
          <cell r="W35">
            <v>716495.6399999992</v>
          </cell>
          <cell r="X35">
            <v>-253113.61</v>
          </cell>
          <cell r="Y35">
            <v>33886.439999999769</v>
          </cell>
          <cell r="Z35">
            <v>-781176.79</v>
          </cell>
          <cell r="AA35">
            <v>373.25000000005821</v>
          </cell>
          <cell r="AB35">
            <v>90927.52</v>
          </cell>
          <cell r="AC35">
            <v>-310713.08</v>
          </cell>
          <cell r="AD35">
            <v>-189237.21</v>
          </cell>
          <cell r="AE35">
            <v>-775569.2</v>
          </cell>
          <cell r="AF35">
            <v>312163.17</v>
          </cell>
          <cell r="AG35">
            <v>95470.1700000001</v>
          </cell>
          <cell r="AH35">
            <v>-714885.47</v>
          </cell>
          <cell r="AI35">
            <v>1191820.03</v>
          </cell>
          <cell r="AJ35">
            <v>-165767.94</v>
          </cell>
          <cell r="AK35">
            <v>-742811.42</v>
          </cell>
          <cell r="AL35">
            <v>48662.03</v>
          </cell>
          <cell r="AM35">
            <v>266167.45</v>
          </cell>
          <cell r="AN35">
            <v>-570718.63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-1555420.1</v>
          </cell>
          <cell r="AX35">
            <v>90927.52</v>
          </cell>
        </row>
        <row r="36">
          <cell r="B36" t="str">
            <v>APORTE PROPIETARIO DEFICIT</v>
          </cell>
          <cell r="AE36">
            <v>0</v>
          </cell>
          <cell r="AW36">
            <v>0</v>
          </cell>
          <cell r="AX36">
            <v>0</v>
          </cell>
        </row>
        <row r="37">
          <cell r="B37" t="str">
            <v>AJUSTE</v>
          </cell>
          <cell r="Q37">
            <v>175735.83</v>
          </cell>
          <cell r="AW37">
            <v>0</v>
          </cell>
          <cell r="AX37">
            <v>0</v>
          </cell>
        </row>
        <row r="38">
          <cell r="B38" t="str">
            <v>(SUPERAVIT) / DEFICIT ECONOMICO</v>
          </cell>
          <cell r="D38">
            <v>918273.94000000251</v>
          </cell>
          <cell r="E38">
            <v>1109699.44</v>
          </cell>
          <cell r="F38">
            <v>1193391.1000000001</v>
          </cell>
          <cell r="G38">
            <v>1062336.8500000001</v>
          </cell>
          <cell r="H38">
            <v>585699.33000000159</v>
          </cell>
          <cell r="I38">
            <v>852175.06000000134</v>
          </cell>
          <cell r="J38">
            <v>873881.51000000117</v>
          </cell>
          <cell r="K38">
            <v>913234.91000000108</v>
          </cell>
          <cell r="L38">
            <v>1166850.5900000001</v>
          </cell>
          <cell r="M38">
            <v>911502.89000000129</v>
          </cell>
          <cell r="N38">
            <v>804227.84000000148</v>
          </cell>
          <cell r="O38">
            <v>1029396.5</v>
          </cell>
          <cell r="P38">
            <v>926449.1800000018</v>
          </cell>
          <cell r="Q38">
            <v>1392848.04</v>
          </cell>
          <cell r="R38">
            <v>1300635.43</v>
          </cell>
          <cell r="S38">
            <v>870742.99000000197</v>
          </cell>
          <cell r="T38">
            <v>801663.11000000197</v>
          </cell>
          <cell r="U38">
            <v>669832.18000000191</v>
          </cell>
          <cell r="V38">
            <v>859996.30000000168</v>
          </cell>
          <cell r="W38">
            <v>1576491.94</v>
          </cell>
          <cell r="X38">
            <v>1323378.33</v>
          </cell>
          <cell r="Y38">
            <v>1357264.77</v>
          </cell>
          <cell r="Z38">
            <v>576087.98</v>
          </cell>
          <cell r="AA38">
            <v>576461.23</v>
          </cell>
          <cell r="AB38">
            <v>667388.75</v>
          </cell>
          <cell r="AC38">
            <v>356675.67</v>
          </cell>
          <cell r="AD38">
            <v>167438.46</v>
          </cell>
          <cell r="AE38">
            <v>-608130.74</v>
          </cell>
          <cell r="AF38">
            <v>-295967.57</v>
          </cell>
          <cell r="AG38">
            <v>-200497.4</v>
          </cell>
          <cell r="AH38">
            <v>-915382.87</v>
          </cell>
          <cell r="AI38">
            <v>276437.15999999997</v>
          </cell>
          <cell r="AJ38">
            <v>110669.22</v>
          </cell>
          <cell r="AK38">
            <v>-632142.19999999949</v>
          </cell>
          <cell r="AL38">
            <v>-583480.16999999946</v>
          </cell>
          <cell r="AM38">
            <v>-317312.71999999939</v>
          </cell>
          <cell r="AN38">
            <v>-888031.35</v>
          </cell>
          <cell r="AO38">
            <v>-888031.35</v>
          </cell>
          <cell r="AP38">
            <v>-888031.35</v>
          </cell>
          <cell r="AQ38">
            <v>-888031.35</v>
          </cell>
          <cell r="AR38">
            <v>-888031.35</v>
          </cell>
          <cell r="AS38">
            <v>-888031.35</v>
          </cell>
          <cell r="AT38">
            <v>-888031.35</v>
          </cell>
          <cell r="AU38">
            <v>-888031.35</v>
          </cell>
          <cell r="AW38">
            <v>-888031.35</v>
          </cell>
          <cell r="AX38">
            <v>667388.75</v>
          </cell>
        </row>
        <row r="39">
          <cell r="B39" t="str">
            <v>DESFASAJE FINANCIERO</v>
          </cell>
          <cell r="F39">
            <v>177604.97</v>
          </cell>
          <cell r="G39">
            <v>158796.76</v>
          </cell>
          <cell r="H39">
            <v>280710.92</v>
          </cell>
          <cell r="I39">
            <v>309610.33</v>
          </cell>
          <cell r="J39">
            <v>203648.65</v>
          </cell>
          <cell r="K39">
            <v>386158.09</v>
          </cell>
          <cell r="L39">
            <v>412192.26</v>
          </cell>
          <cell r="M39">
            <v>893979.92</v>
          </cell>
          <cell r="N39">
            <v>163122.91</v>
          </cell>
          <cell r="O39">
            <v>123610.28</v>
          </cell>
          <cell r="P39">
            <v>136243.54</v>
          </cell>
          <cell r="Q39">
            <v>138769.73000000001</v>
          </cell>
          <cell r="R39">
            <v>442190.99</v>
          </cell>
          <cell r="S39">
            <v>193521.27</v>
          </cell>
          <cell r="T39">
            <v>207439.59</v>
          </cell>
          <cell r="U39">
            <v>79446.149999999994</v>
          </cell>
          <cell r="V39">
            <v>224172.99</v>
          </cell>
          <cell r="W39">
            <v>234288.44</v>
          </cell>
          <cell r="X39">
            <v>1016683.25</v>
          </cell>
          <cell r="Y39">
            <v>1027153.33</v>
          </cell>
          <cell r="Z39">
            <v>778926.87</v>
          </cell>
          <cell r="AA39">
            <v>606908.79</v>
          </cell>
          <cell r="AB39">
            <v>299601.52</v>
          </cell>
          <cell r="AC39">
            <v>355571.52</v>
          </cell>
          <cell r="AD39">
            <v>546769.42000000004</v>
          </cell>
          <cell r="AE39">
            <v>836492.63</v>
          </cell>
          <cell r="AF39">
            <v>763079.61</v>
          </cell>
          <cell r="AG39">
            <v>315520.52</v>
          </cell>
          <cell r="AH39">
            <v>623228.82999999996</v>
          </cell>
          <cell r="AI39">
            <v>552196.11</v>
          </cell>
          <cell r="AJ39">
            <v>1045453.31</v>
          </cell>
          <cell r="AK39">
            <v>1237945.3899999999</v>
          </cell>
          <cell r="AL39">
            <v>984466.95</v>
          </cell>
          <cell r="AM39">
            <v>1046178.44</v>
          </cell>
          <cell r="AN39">
            <v>589648.59</v>
          </cell>
          <cell r="AW39">
            <v>589648.59</v>
          </cell>
          <cell r="AX39">
            <v>299601.52</v>
          </cell>
        </row>
        <row r="40">
          <cell r="B40" t="str">
            <v>(SUPERAVIT) / DEFICIT TOTAL</v>
          </cell>
          <cell r="D40">
            <v>918273.94000000251</v>
          </cell>
          <cell r="E40">
            <v>1109699.44</v>
          </cell>
          <cell r="F40">
            <v>1370996.07</v>
          </cell>
          <cell r="G40">
            <v>1221133.6100000001</v>
          </cell>
          <cell r="H40">
            <v>866410.25000000163</v>
          </cell>
          <cell r="I40">
            <v>1161785.3899999999</v>
          </cell>
          <cell r="J40">
            <v>1077530.1599999999</v>
          </cell>
          <cell r="K40">
            <v>1299393</v>
          </cell>
          <cell r="L40">
            <v>1579042.85</v>
          </cell>
          <cell r="M40">
            <v>1805482.81</v>
          </cell>
          <cell r="N40">
            <v>967350.75000000151</v>
          </cell>
          <cell r="O40">
            <v>1153006.78</v>
          </cell>
          <cell r="P40">
            <v>1062692.72</v>
          </cell>
          <cell r="Q40">
            <v>1531617.77</v>
          </cell>
          <cell r="R40">
            <v>1742826.42</v>
          </cell>
          <cell r="S40">
            <v>1064264.26</v>
          </cell>
          <cell r="T40">
            <v>1009102.7</v>
          </cell>
          <cell r="U40">
            <v>749278.33000000194</v>
          </cell>
          <cell r="V40">
            <v>1084169.29</v>
          </cell>
          <cell r="W40">
            <v>1810780.38</v>
          </cell>
          <cell r="X40">
            <v>2340061.58</v>
          </cell>
          <cell r="Y40">
            <v>2384418.1</v>
          </cell>
          <cell r="Z40">
            <v>1355014.85</v>
          </cell>
          <cell r="AA40">
            <v>1183370.02</v>
          </cell>
          <cell r="AB40">
            <v>966990.27</v>
          </cell>
          <cell r="AC40">
            <v>712247.19</v>
          </cell>
          <cell r="AD40">
            <v>714207.88</v>
          </cell>
          <cell r="AE40">
            <v>228361.89</v>
          </cell>
          <cell r="AF40">
            <v>467112.04</v>
          </cell>
          <cell r="AG40">
            <v>115023.12</v>
          </cell>
          <cell r="AH40">
            <v>-292154.03999999998</v>
          </cell>
          <cell r="AI40">
            <v>828633.27</v>
          </cell>
          <cell r="AJ40">
            <v>1156122.53</v>
          </cell>
          <cell r="AK40">
            <v>605803.18999999994</v>
          </cell>
          <cell r="AL40">
            <v>400986.78000000049</v>
          </cell>
          <cell r="AM40">
            <v>728865.72000000055</v>
          </cell>
          <cell r="AN40">
            <v>-298382.76</v>
          </cell>
          <cell r="AO40">
            <v>-888031.35</v>
          </cell>
          <cell r="AP40">
            <v>-888031.35</v>
          </cell>
          <cell r="AQ40">
            <v>-888031.35</v>
          </cell>
          <cell r="AR40">
            <v>-888031.35</v>
          </cell>
          <cell r="AS40">
            <v>-888031.35</v>
          </cell>
          <cell r="AT40">
            <v>-888031.35</v>
          </cell>
          <cell r="AU40">
            <v>-888031.35</v>
          </cell>
          <cell r="AW40">
            <v>-298382.76</v>
          </cell>
          <cell r="AX40">
            <v>966990.27</v>
          </cell>
        </row>
        <row r="42">
          <cell r="B42" t="str">
            <v>IVA DB FISCAL</v>
          </cell>
          <cell r="F42">
            <v>53103.983099999998</v>
          </cell>
          <cell r="G42">
            <v>61390.217700000008</v>
          </cell>
          <cell r="H42">
            <v>133373.3646</v>
          </cell>
          <cell r="I42">
            <v>64388.90219999999</v>
          </cell>
          <cell r="J42">
            <v>38716.502999999997</v>
          </cell>
          <cell r="K42">
            <v>87036.629400000005</v>
          </cell>
          <cell r="L42">
            <v>65751.970199999996</v>
          </cell>
          <cell r="M42">
            <v>71787.166500000007</v>
          </cell>
          <cell r="N42">
            <v>21970.876199999999</v>
          </cell>
          <cell r="O42">
            <v>53032.753199999992</v>
          </cell>
          <cell r="P42">
            <v>62066.965799999991</v>
          </cell>
          <cell r="Q42">
            <v>62008.816800000001</v>
          </cell>
          <cell r="R42">
            <v>65493.006600000001</v>
          </cell>
          <cell r="S42">
            <v>158018.595</v>
          </cell>
          <cell r="T42">
            <v>59883.940199999997</v>
          </cell>
          <cell r="U42">
            <v>66569.695500000002</v>
          </cell>
          <cell r="V42">
            <v>165606.57959999997</v>
          </cell>
          <cell r="W42">
            <v>88406.522400000002</v>
          </cell>
          <cell r="X42">
            <v>96934.11</v>
          </cell>
          <cell r="Y42">
            <v>80322.391799999998</v>
          </cell>
          <cell r="Z42">
            <v>192138.11819999997</v>
          </cell>
          <cell r="AA42">
            <v>69082.851600000009</v>
          </cell>
          <cell r="AB42">
            <v>74564.519400000005</v>
          </cell>
          <cell r="AC42">
            <v>72602.464200000002</v>
          </cell>
          <cell r="AD42">
            <v>103999.13579999999</v>
          </cell>
          <cell r="AE42">
            <v>203670.94019999998</v>
          </cell>
          <cell r="AF42">
            <v>78896.886599999983</v>
          </cell>
          <cell r="AG42">
            <v>83856.15419999999</v>
          </cell>
          <cell r="AH42">
            <v>211693.48199999999</v>
          </cell>
          <cell r="AI42">
            <v>86856.905099999989</v>
          </cell>
          <cell r="AJ42">
            <v>114305.22809999999</v>
          </cell>
          <cell r="AK42">
            <v>183737.09759999998</v>
          </cell>
          <cell r="AL42">
            <v>86321.113200000007</v>
          </cell>
          <cell r="AM42">
            <v>79782.040799999988</v>
          </cell>
          <cell r="AN42">
            <v>224488.17930000002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1530209.6270999997</v>
          </cell>
          <cell r="AX42">
            <v>74564.519400000005</v>
          </cell>
        </row>
        <row r="43">
          <cell r="B43" t="str">
            <v>IVA CR FISCAL</v>
          </cell>
          <cell r="F43">
            <v>60973.869599999998</v>
          </cell>
          <cell r="G43">
            <v>23253.932099999969</v>
          </cell>
          <cell r="H43">
            <v>16310.510999999902</v>
          </cell>
          <cell r="I43">
            <v>109544.90399999994</v>
          </cell>
          <cell r="J43">
            <v>33644.864399999977</v>
          </cell>
          <cell r="K43">
            <v>84374.635799999989</v>
          </cell>
          <cell r="L43">
            <v>108116.90190000001</v>
          </cell>
          <cell r="M43">
            <v>6266.0828999999994</v>
          </cell>
          <cell r="N43">
            <v>-10251.177299999981</v>
          </cell>
          <cell r="O43">
            <v>90194.716500000024</v>
          </cell>
          <cell r="P43">
            <v>29194.819499999983</v>
          </cell>
          <cell r="Q43">
            <v>102190.49819999999</v>
          </cell>
          <cell r="R43">
            <v>30405.801299999992</v>
          </cell>
          <cell r="S43">
            <v>51433.244100000054</v>
          </cell>
          <cell r="T43">
            <v>26459.168399999999</v>
          </cell>
          <cell r="U43">
            <v>25196.986499999999</v>
          </cell>
          <cell r="V43">
            <v>188742.49379999994</v>
          </cell>
          <cell r="W43">
            <v>223500.50309999986</v>
          </cell>
          <cell r="X43">
            <v>23355.452399999995</v>
          </cell>
          <cell r="Y43">
            <v>73136.458499999964</v>
          </cell>
          <cell r="Z43">
            <v>6277.4081999999844</v>
          </cell>
          <cell r="AA43">
            <v>51620.761499999993</v>
          </cell>
          <cell r="AB43">
            <v>62128.355100000001</v>
          </cell>
          <cell r="AC43">
            <v>1791.0396000000019</v>
          </cell>
          <cell r="AD43">
            <v>47455.770599999996</v>
          </cell>
          <cell r="AE43">
            <v>20919.6204</v>
          </cell>
          <cell r="AF43">
            <v>122413.79429999997</v>
          </cell>
          <cell r="AG43">
            <v>87195.891300000003</v>
          </cell>
          <cell r="AH43">
            <v>40766.882100000003</v>
          </cell>
          <cell r="AI43">
            <v>317788.79790000001</v>
          </cell>
          <cell r="AJ43">
            <v>60122.674500000001</v>
          </cell>
          <cell r="AK43">
            <v>9630.190499999997</v>
          </cell>
          <cell r="AL43">
            <v>81779.170200000008</v>
          </cell>
          <cell r="AM43">
            <v>117300.351</v>
          </cell>
          <cell r="AN43">
            <v>81276.035399999979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988440.21779999998</v>
          </cell>
          <cell r="AX43">
            <v>62128.355100000001</v>
          </cell>
        </row>
        <row r="56">
          <cell r="B56" t="str">
            <v>1-INSTITUCIONAL / IMAGEN</v>
          </cell>
        </row>
        <row r="57">
          <cell r="AW57" t="str">
            <v>TOTAL</v>
          </cell>
          <cell r="AX57" t="str">
            <v>AÑO ANT</v>
          </cell>
          <cell r="AY57" t="str">
            <v>PROM.</v>
          </cell>
        </row>
        <row r="58">
          <cell r="B58" t="str">
            <v>CONCEPTO</v>
          </cell>
          <cell r="D58" t="str">
            <v>SALDO</v>
          </cell>
          <cell r="E58">
            <v>37773</v>
          </cell>
          <cell r="F58">
            <v>37803</v>
          </cell>
          <cell r="G58">
            <v>37834</v>
          </cell>
          <cell r="H58">
            <v>37865</v>
          </cell>
          <cell r="I58">
            <v>37895</v>
          </cell>
          <cell r="J58">
            <v>37926</v>
          </cell>
          <cell r="K58">
            <v>37956</v>
          </cell>
          <cell r="L58">
            <v>37987</v>
          </cell>
          <cell r="M58">
            <v>38018</v>
          </cell>
          <cell r="N58">
            <v>38047</v>
          </cell>
          <cell r="O58">
            <v>38078</v>
          </cell>
          <cell r="P58">
            <v>38108</v>
          </cell>
          <cell r="Q58">
            <v>38139</v>
          </cell>
          <cell r="R58">
            <v>38169</v>
          </cell>
          <cell r="S58">
            <v>38200</v>
          </cell>
          <cell r="T58">
            <v>38231</v>
          </cell>
          <cell r="U58">
            <v>38261</v>
          </cell>
          <cell r="V58">
            <v>38292</v>
          </cell>
          <cell r="W58">
            <v>38322</v>
          </cell>
          <cell r="X58">
            <v>38353</v>
          </cell>
          <cell r="Y58">
            <v>38384</v>
          </cell>
          <cell r="Z58">
            <v>38412</v>
          </cell>
          <cell r="AA58">
            <v>38443</v>
          </cell>
          <cell r="AB58">
            <v>38473</v>
          </cell>
          <cell r="AC58">
            <v>38504</v>
          </cell>
          <cell r="AD58">
            <v>38534</v>
          </cell>
          <cell r="AE58">
            <v>38565</v>
          </cell>
          <cell r="AF58">
            <v>38596</v>
          </cell>
          <cell r="AG58">
            <v>38626</v>
          </cell>
          <cell r="AH58">
            <v>38657</v>
          </cell>
          <cell r="AI58">
            <v>38687</v>
          </cell>
          <cell r="AJ58">
            <v>38718</v>
          </cell>
          <cell r="AK58">
            <v>38749</v>
          </cell>
          <cell r="AL58">
            <v>38777</v>
          </cell>
          <cell r="AM58">
            <v>38808</v>
          </cell>
          <cell r="AN58">
            <v>38838</v>
          </cell>
          <cell r="AO58">
            <v>38869</v>
          </cell>
          <cell r="AP58">
            <v>38899</v>
          </cell>
          <cell r="AQ58">
            <v>38930</v>
          </cell>
          <cell r="AR58">
            <v>38961</v>
          </cell>
          <cell r="AS58">
            <v>38991</v>
          </cell>
          <cell r="AT58">
            <v>39022</v>
          </cell>
          <cell r="AU58">
            <v>39052</v>
          </cell>
          <cell r="AW58" t="str">
            <v>12 M</v>
          </cell>
          <cell r="AX58">
            <v>38473</v>
          </cell>
          <cell r="AY58" t="str">
            <v>MENSUAL</v>
          </cell>
        </row>
        <row r="60">
          <cell r="B60" t="str">
            <v>IMAGEN DE MARCA</v>
          </cell>
          <cell r="F60">
            <v>209797.4</v>
          </cell>
          <cell r="G60">
            <v>1065.5999999999999</v>
          </cell>
          <cell r="H60">
            <v>0</v>
          </cell>
          <cell r="I60">
            <v>161643.76999999999</v>
          </cell>
          <cell r="J60">
            <v>10036</v>
          </cell>
          <cell r="K60">
            <v>1224</v>
          </cell>
          <cell r="L60">
            <v>4935.2</v>
          </cell>
          <cell r="M60">
            <v>8409.81</v>
          </cell>
          <cell r="N60">
            <v>800</v>
          </cell>
          <cell r="O60">
            <v>5350</v>
          </cell>
          <cell r="P60">
            <v>202</v>
          </cell>
          <cell r="Q60">
            <v>2670.1</v>
          </cell>
          <cell r="R60">
            <v>30571.8</v>
          </cell>
          <cell r="S60">
            <v>51557.18</v>
          </cell>
          <cell r="T60">
            <v>5349.22</v>
          </cell>
          <cell r="U60">
            <v>4946.34</v>
          </cell>
          <cell r="V60">
            <v>409000</v>
          </cell>
          <cell r="W60">
            <v>600</v>
          </cell>
          <cell r="X60">
            <v>0</v>
          </cell>
          <cell r="Y60">
            <v>0.01</v>
          </cell>
          <cell r="Z60">
            <v>-300</v>
          </cell>
          <cell r="AA60">
            <v>5156.84</v>
          </cell>
          <cell r="AB60">
            <v>7316.74</v>
          </cell>
          <cell r="AC60">
            <v>-378578.68</v>
          </cell>
          <cell r="AD60">
            <v>46604.45</v>
          </cell>
          <cell r="AE60">
            <v>28700.68</v>
          </cell>
          <cell r="AF60">
            <v>-14152.36</v>
          </cell>
          <cell r="AG60">
            <v>29740</v>
          </cell>
          <cell r="AH60">
            <v>20244.560000000001</v>
          </cell>
          <cell r="AI60">
            <v>118326.94</v>
          </cell>
          <cell r="AJ60">
            <v>12119</v>
          </cell>
          <cell r="AK60">
            <v>7420.5</v>
          </cell>
          <cell r="AL60">
            <v>3122</v>
          </cell>
          <cell r="AM60">
            <v>3500</v>
          </cell>
          <cell r="AN60">
            <v>3282.93</v>
          </cell>
          <cell r="AW60">
            <v>-119669.98</v>
          </cell>
          <cell r="AX60">
            <v>7316.74</v>
          </cell>
          <cell r="AY60">
            <v>-9972.4983333333312</v>
          </cell>
        </row>
        <row r="61">
          <cell r="B61" t="str">
            <v>INSTITUCIONAL</v>
          </cell>
          <cell r="F61">
            <v>28420.66</v>
          </cell>
          <cell r="G61">
            <v>1360.3</v>
          </cell>
          <cell r="H61">
            <v>3247.58</v>
          </cell>
          <cell r="I61">
            <v>74394.539999999994</v>
          </cell>
          <cell r="J61">
            <v>29930.06</v>
          </cell>
          <cell r="K61">
            <v>53739.31</v>
          </cell>
          <cell r="L61">
            <v>341636.9</v>
          </cell>
          <cell r="M61">
            <v>-72316.509999999995</v>
          </cell>
          <cell r="N61">
            <v>-114163.99</v>
          </cell>
          <cell r="O61">
            <v>353214.95</v>
          </cell>
          <cell r="P61">
            <v>129917.75</v>
          </cell>
          <cell r="Q61">
            <v>273806.8</v>
          </cell>
          <cell r="R61">
            <v>48235.71</v>
          </cell>
          <cell r="S61">
            <v>133475.49</v>
          </cell>
          <cell r="T61">
            <v>65513.69</v>
          </cell>
          <cell r="U61">
            <v>3052.48</v>
          </cell>
          <cell r="V61">
            <v>137594.76</v>
          </cell>
          <cell r="W61">
            <v>394861.48</v>
          </cell>
          <cell r="X61">
            <v>18967.77</v>
          </cell>
          <cell r="Y61">
            <v>27281.99</v>
          </cell>
          <cell r="Z61">
            <v>5318.17</v>
          </cell>
          <cell r="AA61">
            <v>89612.21</v>
          </cell>
          <cell r="AB61">
            <v>220427.95</v>
          </cell>
          <cell r="AC61">
            <v>50561.84</v>
          </cell>
          <cell r="AD61">
            <v>6886.67</v>
          </cell>
          <cell r="AE61">
            <v>4041.67</v>
          </cell>
          <cell r="AF61">
            <v>394806.12</v>
          </cell>
          <cell r="AG61">
            <v>20888.419999999998</v>
          </cell>
          <cell r="AH61">
            <v>7342.67</v>
          </cell>
          <cell r="AI61">
            <v>374919.67</v>
          </cell>
          <cell r="AJ61">
            <v>12291.67</v>
          </cell>
          <cell r="AK61">
            <v>15150.67</v>
          </cell>
          <cell r="AL61">
            <v>14121.67</v>
          </cell>
          <cell r="AM61">
            <v>-6038.33</v>
          </cell>
          <cell r="AN61">
            <v>25420.67</v>
          </cell>
          <cell r="AW61">
            <v>920393.41</v>
          </cell>
          <cell r="AX61">
            <v>220427.95</v>
          </cell>
          <cell r="AY61">
            <v>76699.450833333351</v>
          </cell>
        </row>
        <row r="62">
          <cell r="B62" t="str">
            <v>RELANZAMIENTO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B63" t="str">
            <v>POSICIONAMIENTO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B64" t="str">
            <v>OTRAS</v>
          </cell>
          <cell r="AD64">
            <v>10000</v>
          </cell>
          <cell r="AE64">
            <v>0</v>
          </cell>
          <cell r="AF64">
            <v>340</v>
          </cell>
          <cell r="AG64">
            <v>12175</v>
          </cell>
          <cell r="AH64">
            <v>11000.05</v>
          </cell>
          <cell r="AI64">
            <v>135343.70000000001</v>
          </cell>
          <cell r="AJ64">
            <v>211.5</v>
          </cell>
          <cell r="AK64">
            <v>-2292.8000000000002</v>
          </cell>
          <cell r="AL64">
            <v>2474.3000000000002</v>
          </cell>
          <cell r="AM64">
            <v>199.5</v>
          </cell>
          <cell r="AN64">
            <v>80</v>
          </cell>
          <cell r="AW64">
            <v>169531.25</v>
          </cell>
          <cell r="AX64">
            <v>0</v>
          </cell>
          <cell r="AY64">
            <v>14127.604166666666</v>
          </cell>
        </row>
        <row r="66">
          <cell r="B66" t="str">
            <v>TOTAL</v>
          </cell>
          <cell r="D66">
            <v>0</v>
          </cell>
          <cell r="E66">
            <v>0</v>
          </cell>
          <cell r="F66">
            <v>238218.06</v>
          </cell>
          <cell r="G66">
            <v>2425.9</v>
          </cell>
          <cell r="H66">
            <v>3247.58</v>
          </cell>
          <cell r="I66">
            <v>236038.31</v>
          </cell>
          <cell r="J66">
            <v>39966.06</v>
          </cell>
          <cell r="K66">
            <v>54963.31</v>
          </cell>
          <cell r="L66">
            <v>346572.1</v>
          </cell>
          <cell r="M66">
            <v>-63906.7</v>
          </cell>
          <cell r="N66">
            <v>-113363.99</v>
          </cell>
          <cell r="O66">
            <v>358564.95</v>
          </cell>
          <cell r="P66">
            <v>130119.75</v>
          </cell>
          <cell r="Q66">
            <v>276476.90000000002</v>
          </cell>
          <cell r="R66">
            <v>78807.509999999995</v>
          </cell>
          <cell r="S66">
            <v>185032.67</v>
          </cell>
          <cell r="T66">
            <v>70862.91</v>
          </cell>
          <cell r="U66">
            <v>7998.82</v>
          </cell>
          <cell r="V66">
            <v>546594.76</v>
          </cell>
          <cell r="W66">
            <v>395461.48</v>
          </cell>
          <cell r="X66">
            <v>18967.77</v>
          </cell>
          <cell r="Y66">
            <v>27282</v>
          </cell>
          <cell r="Z66">
            <v>5018.17</v>
          </cell>
          <cell r="AA66">
            <v>94769.05</v>
          </cell>
          <cell r="AB66">
            <v>227744.69</v>
          </cell>
          <cell r="AC66">
            <v>-328016.84000000003</v>
          </cell>
          <cell r="AD66">
            <v>63491.12</v>
          </cell>
          <cell r="AE66">
            <v>32742.35</v>
          </cell>
          <cell r="AF66">
            <v>380993.76</v>
          </cell>
          <cell r="AG66">
            <v>62803.42</v>
          </cell>
          <cell r="AH66">
            <v>38587.279999999999</v>
          </cell>
          <cell r="AI66">
            <v>628590.31000000006</v>
          </cell>
          <cell r="AJ66">
            <v>24622.17</v>
          </cell>
          <cell r="AK66">
            <v>20278.37</v>
          </cell>
          <cell r="AL66">
            <v>19717.97</v>
          </cell>
          <cell r="AM66">
            <v>-2338.83</v>
          </cell>
          <cell r="AN66">
            <v>28783.599999999999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970254.68</v>
          </cell>
          <cell r="AX66">
            <v>227744.69</v>
          </cell>
          <cell r="AY66">
            <v>80854.556666666685</v>
          </cell>
        </row>
        <row r="70">
          <cell r="B70" t="str">
            <v>2-FECHAS ESPECIALES</v>
          </cell>
        </row>
        <row r="71">
          <cell r="C71">
            <v>0</v>
          </cell>
          <cell r="AW71" t="str">
            <v>TOTAL</v>
          </cell>
          <cell r="AX71" t="str">
            <v>AÑO ANT</v>
          </cell>
          <cell r="AY71" t="str">
            <v>PROM.</v>
          </cell>
        </row>
        <row r="72">
          <cell r="B72" t="str">
            <v>CONCEPTO</v>
          </cell>
          <cell r="C72">
            <v>0</v>
          </cell>
          <cell r="D72" t="str">
            <v>SALDO</v>
          </cell>
          <cell r="E72">
            <v>37773</v>
          </cell>
          <cell r="F72">
            <v>37803</v>
          </cell>
          <cell r="G72">
            <v>37834</v>
          </cell>
          <cell r="H72">
            <v>37865</v>
          </cell>
          <cell r="I72">
            <v>37895</v>
          </cell>
          <cell r="J72">
            <v>37926</v>
          </cell>
          <cell r="K72">
            <v>37956</v>
          </cell>
          <cell r="L72">
            <v>37987</v>
          </cell>
          <cell r="M72">
            <v>38018</v>
          </cell>
          <cell r="N72">
            <v>38047</v>
          </cell>
          <cell r="O72">
            <v>38078</v>
          </cell>
          <cell r="P72">
            <v>38108</v>
          </cell>
          <cell r="Q72">
            <v>38139</v>
          </cell>
          <cell r="R72">
            <v>38169</v>
          </cell>
          <cell r="S72">
            <v>38200</v>
          </cell>
          <cell r="T72">
            <v>38231</v>
          </cell>
          <cell r="U72">
            <v>38261</v>
          </cell>
          <cell r="V72">
            <v>38292</v>
          </cell>
          <cell r="W72">
            <v>38322</v>
          </cell>
          <cell r="X72">
            <v>38353</v>
          </cell>
          <cell r="Y72">
            <v>38384</v>
          </cell>
          <cell r="Z72">
            <v>38412</v>
          </cell>
          <cell r="AA72">
            <v>38443</v>
          </cell>
          <cell r="AB72">
            <v>38473</v>
          </cell>
          <cell r="AC72">
            <v>38504</v>
          </cell>
          <cell r="AD72">
            <v>38534</v>
          </cell>
          <cell r="AE72">
            <v>38565</v>
          </cell>
          <cell r="AF72">
            <v>38596</v>
          </cell>
          <cell r="AG72">
            <v>38626</v>
          </cell>
          <cell r="AH72">
            <v>38657</v>
          </cell>
          <cell r="AI72">
            <v>38687</v>
          </cell>
          <cell r="AJ72">
            <v>38718</v>
          </cell>
          <cell r="AK72">
            <v>38749</v>
          </cell>
          <cell r="AL72">
            <v>38777</v>
          </cell>
          <cell r="AM72">
            <v>38808</v>
          </cell>
          <cell r="AN72">
            <v>38838</v>
          </cell>
          <cell r="AO72">
            <v>38869</v>
          </cell>
          <cell r="AP72">
            <v>38899</v>
          </cell>
          <cell r="AQ72">
            <v>38930</v>
          </cell>
          <cell r="AR72">
            <v>38961</v>
          </cell>
          <cell r="AS72">
            <v>38991</v>
          </cell>
          <cell r="AT72">
            <v>39022</v>
          </cell>
          <cell r="AU72">
            <v>39052</v>
          </cell>
          <cell r="AW72" t="str">
            <v>12 M</v>
          </cell>
          <cell r="AX72">
            <v>38473</v>
          </cell>
          <cell r="AY72" t="str">
            <v>MENSUAL</v>
          </cell>
        </row>
        <row r="74">
          <cell r="B74" t="str">
            <v>ANIVERSARIO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1008</v>
          </cell>
          <cell r="AC74">
            <v>0</v>
          </cell>
          <cell r="AD74">
            <v>0</v>
          </cell>
          <cell r="AE74">
            <v>0</v>
          </cell>
          <cell r="AF74">
            <v>64206.1</v>
          </cell>
          <cell r="AG74">
            <v>-2770</v>
          </cell>
          <cell r="AH74">
            <v>23103.88</v>
          </cell>
          <cell r="AI74">
            <v>88559.58</v>
          </cell>
          <cell r="AJ74">
            <v>67543</v>
          </cell>
          <cell r="AK74">
            <v>0</v>
          </cell>
          <cell r="AL74">
            <v>0</v>
          </cell>
          <cell r="AM74">
            <v>2274.5100000000002</v>
          </cell>
          <cell r="AN74">
            <v>0</v>
          </cell>
          <cell r="AW74">
            <v>242917.07</v>
          </cell>
          <cell r="AX74">
            <v>1008</v>
          </cell>
          <cell r="AY74">
            <v>20243.089166666668</v>
          </cell>
        </row>
        <row r="75">
          <cell r="B75" t="str">
            <v>VACACIONES INVIERNO</v>
          </cell>
          <cell r="F75">
            <v>4696.8</v>
          </cell>
          <cell r="G75">
            <v>45751.75</v>
          </cell>
          <cell r="H75">
            <v>0</v>
          </cell>
          <cell r="I75">
            <v>20000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1.75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2000</v>
          </cell>
          <cell r="U75">
            <v>0</v>
          </cell>
          <cell r="V75">
            <v>1528.56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18848.759999999998</v>
          </cell>
          <cell r="AE75">
            <v>3133</v>
          </cell>
          <cell r="AF75">
            <v>-464.28</v>
          </cell>
          <cell r="AG75">
            <v>0</v>
          </cell>
          <cell r="AH75">
            <v>0</v>
          </cell>
          <cell r="AI75">
            <v>0</v>
          </cell>
          <cell r="AJ75">
            <v>2906</v>
          </cell>
          <cell r="AK75">
            <v>1540</v>
          </cell>
          <cell r="AL75">
            <v>1349</v>
          </cell>
          <cell r="AM75">
            <v>0.6</v>
          </cell>
          <cell r="AN75">
            <v>0</v>
          </cell>
          <cell r="AW75">
            <v>27313.08</v>
          </cell>
          <cell r="AX75">
            <v>0</v>
          </cell>
          <cell r="AY75">
            <v>2276.09</v>
          </cell>
        </row>
        <row r="76">
          <cell r="B76" t="str">
            <v>DIA DEL AMIGO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B77" t="str">
            <v>DIA DEL NIÑO</v>
          </cell>
          <cell r="F77">
            <v>0</v>
          </cell>
          <cell r="G77">
            <v>983.25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B78" t="str">
            <v>LIQUIDACION INVIERNO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B79" t="str">
            <v>LANZAMIENTO PRIMAV-VERANO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18333.3</v>
          </cell>
          <cell r="V79">
            <v>-185.78</v>
          </cell>
          <cell r="W79">
            <v>0</v>
          </cell>
          <cell r="X79">
            <v>0</v>
          </cell>
          <cell r="Y79">
            <v>-328.53</v>
          </cell>
          <cell r="Z79">
            <v>0</v>
          </cell>
          <cell r="AA79">
            <v>0</v>
          </cell>
          <cell r="AB79">
            <v>0</v>
          </cell>
          <cell r="AC79">
            <v>-2127.4699999999998</v>
          </cell>
          <cell r="AD79">
            <v>0</v>
          </cell>
          <cell r="AE79">
            <v>0</v>
          </cell>
          <cell r="AF79">
            <v>0</v>
          </cell>
          <cell r="AG79">
            <v>4036.25</v>
          </cell>
          <cell r="AH79">
            <v>0</v>
          </cell>
          <cell r="AI79">
            <v>1644.3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W79">
            <v>3553.08</v>
          </cell>
          <cell r="AX79">
            <v>0</v>
          </cell>
          <cell r="AY79">
            <v>296.08999999999997</v>
          </cell>
        </row>
        <row r="80">
          <cell r="B80" t="str">
            <v>DIA DE LA MADRE</v>
          </cell>
          <cell r="F80">
            <v>0</v>
          </cell>
          <cell r="G80">
            <v>0</v>
          </cell>
          <cell r="H80">
            <v>0</v>
          </cell>
          <cell r="I80">
            <v>78937.429999999993</v>
          </cell>
          <cell r="J80">
            <v>26564.51</v>
          </cell>
          <cell r="K80">
            <v>43315.4</v>
          </cell>
          <cell r="L80">
            <v>799.4</v>
          </cell>
          <cell r="M80">
            <v>0</v>
          </cell>
          <cell r="N80">
            <v>-750</v>
          </cell>
          <cell r="O80">
            <v>0</v>
          </cell>
          <cell r="P80">
            <v>0</v>
          </cell>
          <cell r="Q80">
            <v>-1242.42</v>
          </cell>
          <cell r="R80">
            <v>0</v>
          </cell>
          <cell r="S80">
            <v>8436</v>
          </cell>
          <cell r="T80">
            <v>0</v>
          </cell>
          <cell r="U80">
            <v>22.17</v>
          </cell>
          <cell r="V80">
            <v>21203.5</v>
          </cell>
          <cell r="W80">
            <v>17400.5</v>
          </cell>
          <cell r="X80">
            <v>0</v>
          </cell>
          <cell r="Y80">
            <v>49215</v>
          </cell>
          <cell r="Z80">
            <v>-39856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-186</v>
          </cell>
          <cell r="AF80">
            <v>4342</v>
          </cell>
          <cell r="AG80">
            <v>73630</v>
          </cell>
          <cell r="AH80">
            <v>433.95</v>
          </cell>
          <cell r="AI80">
            <v>74724.160000000003</v>
          </cell>
          <cell r="AJ80">
            <v>6042</v>
          </cell>
          <cell r="AK80">
            <v>0</v>
          </cell>
          <cell r="AL80">
            <v>4565.24</v>
          </cell>
          <cell r="AM80">
            <v>0</v>
          </cell>
          <cell r="AN80">
            <v>90</v>
          </cell>
          <cell r="AW80">
            <v>163641.35</v>
          </cell>
          <cell r="AX80">
            <v>0</v>
          </cell>
          <cell r="AY80">
            <v>13636.779166666665</v>
          </cell>
        </row>
        <row r="81">
          <cell r="B81" t="str">
            <v>HALLOWEEN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B82" t="str">
            <v>NAVIDAD</v>
          </cell>
          <cell r="F82">
            <v>0</v>
          </cell>
          <cell r="G82">
            <v>0</v>
          </cell>
          <cell r="H82">
            <v>0</v>
          </cell>
          <cell r="I82">
            <v>190</v>
          </cell>
          <cell r="J82">
            <v>32984.519999999997</v>
          </cell>
          <cell r="K82">
            <v>255624.53</v>
          </cell>
          <cell r="L82">
            <v>119572.83</v>
          </cell>
          <cell r="M82">
            <v>73639.37</v>
          </cell>
          <cell r="N82">
            <v>26149.759999999998</v>
          </cell>
          <cell r="O82">
            <v>12451.99</v>
          </cell>
          <cell r="P82">
            <v>-48.83</v>
          </cell>
          <cell r="Q82">
            <v>-32018.17</v>
          </cell>
          <cell r="R82">
            <v>0</v>
          </cell>
          <cell r="S82">
            <v>0</v>
          </cell>
          <cell r="T82">
            <v>1673.26</v>
          </cell>
          <cell r="U82">
            <v>1208.4000000000001</v>
          </cell>
          <cell r="V82">
            <v>270503.76</v>
          </cell>
          <cell r="W82">
            <v>580007.85</v>
          </cell>
          <cell r="X82">
            <v>42084.47</v>
          </cell>
          <cell r="Y82">
            <v>147276.06</v>
          </cell>
          <cell r="Z82">
            <v>-7592.72</v>
          </cell>
          <cell r="AA82">
            <v>22194.2</v>
          </cell>
          <cell r="AB82">
            <v>5175.45</v>
          </cell>
          <cell r="AC82">
            <v>-1750</v>
          </cell>
          <cell r="AD82">
            <v>0</v>
          </cell>
          <cell r="AE82">
            <v>1611.5</v>
          </cell>
          <cell r="AF82">
            <v>0</v>
          </cell>
          <cell r="AG82">
            <v>11300</v>
          </cell>
          <cell r="AH82">
            <v>11549.5</v>
          </cell>
          <cell r="AI82">
            <v>240746.26</v>
          </cell>
          <cell r="AJ82">
            <v>107247.17</v>
          </cell>
          <cell r="AK82">
            <v>7969.28</v>
          </cell>
          <cell r="AL82">
            <v>849.24</v>
          </cell>
          <cell r="AM82">
            <v>37.25</v>
          </cell>
          <cell r="AN82">
            <v>0</v>
          </cell>
          <cell r="AW82">
            <v>379560.2</v>
          </cell>
          <cell r="AX82">
            <v>5175.45</v>
          </cell>
          <cell r="AY82">
            <v>31630.016666666666</v>
          </cell>
        </row>
        <row r="83">
          <cell r="B83" t="str">
            <v>LIQUIDACION VERANO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B84" t="str">
            <v>LANZAMIENTO OTOÑO-INVIERNO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1714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277.5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W84">
            <v>277.5</v>
          </cell>
          <cell r="AX84">
            <v>0</v>
          </cell>
          <cell r="AY84">
            <v>23.125</v>
          </cell>
        </row>
        <row r="85">
          <cell r="B85" t="str">
            <v>SAN VALENTIN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B86" t="str">
            <v>DIA DE LA MUJER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16000</v>
          </cell>
          <cell r="AA86">
            <v>40628</v>
          </cell>
          <cell r="AB86">
            <v>15467.25</v>
          </cell>
          <cell r="AC86">
            <v>67500</v>
          </cell>
          <cell r="AD86">
            <v>290</v>
          </cell>
          <cell r="AE86">
            <v>0</v>
          </cell>
          <cell r="AF86">
            <v>3370.95</v>
          </cell>
          <cell r="AG86">
            <v>150</v>
          </cell>
          <cell r="AH86">
            <v>0</v>
          </cell>
          <cell r="AI86">
            <v>0</v>
          </cell>
          <cell r="AJ86">
            <v>527.25</v>
          </cell>
          <cell r="AK86">
            <v>0</v>
          </cell>
          <cell r="AL86">
            <v>89573.67</v>
          </cell>
          <cell r="AM86">
            <v>14852.25</v>
          </cell>
          <cell r="AN86">
            <v>-31276.95</v>
          </cell>
          <cell r="AW86">
            <v>144987.17000000001</v>
          </cell>
          <cell r="AX86">
            <v>15467.25</v>
          </cell>
          <cell r="AY86">
            <v>12082.264166666666</v>
          </cell>
        </row>
        <row r="87">
          <cell r="B87" t="str">
            <v>VUELTA A CLASES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B88" t="str">
            <v>PASCUAS</v>
          </cell>
          <cell r="F88">
            <v>0</v>
          </cell>
          <cell r="G88">
            <v>206.91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440</v>
          </cell>
          <cell r="P88">
            <v>0</v>
          </cell>
          <cell r="Q88">
            <v>0</v>
          </cell>
          <cell r="R88">
            <v>500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345</v>
          </cell>
          <cell r="AC88">
            <v>250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W88">
            <v>250</v>
          </cell>
          <cell r="AX88">
            <v>345</v>
          </cell>
          <cell r="AY88">
            <v>20.833333333333332</v>
          </cell>
        </row>
        <row r="89">
          <cell r="B89" t="str">
            <v>DIA DEL PADRE</v>
          </cell>
          <cell r="F89">
            <v>3841.49</v>
          </cell>
          <cell r="G89">
            <v>13478.75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1246.4000000000001</v>
          </cell>
          <cell r="R89">
            <v>17943.78</v>
          </cell>
          <cell r="S89">
            <v>3726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109275.45</v>
          </cell>
          <cell r="AD89">
            <v>403.68</v>
          </cell>
          <cell r="AE89">
            <v>8968.7999999999993</v>
          </cell>
          <cell r="AF89">
            <v>23985.1</v>
          </cell>
          <cell r="AG89">
            <v>0</v>
          </cell>
          <cell r="AH89">
            <v>394</v>
          </cell>
          <cell r="AI89">
            <v>399.6</v>
          </cell>
          <cell r="AJ89">
            <v>2127</v>
          </cell>
          <cell r="AK89">
            <v>0</v>
          </cell>
          <cell r="AL89">
            <v>0</v>
          </cell>
          <cell r="AM89">
            <v>1.92</v>
          </cell>
          <cell r="AN89">
            <v>23150</v>
          </cell>
          <cell r="AW89">
            <v>168705.55</v>
          </cell>
          <cell r="AX89">
            <v>0</v>
          </cell>
          <cell r="AY89">
            <v>14058.795833333335</v>
          </cell>
        </row>
        <row r="90">
          <cell r="B90" t="str">
            <v>FECHAS PATRIAS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265.5</v>
          </cell>
          <cell r="AC90">
            <v>159</v>
          </cell>
          <cell r="AD90">
            <v>294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W90">
            <v>453</v>
          </cell>
          <cell r="AX90">
            <v>265.5</v>
          </cell>
          <cell r="AY90">
            <v>37.75</v>
          </cell>
        </row>
        <row r="91">
          <cell r="B91" t="str">
            <v>DIA DE LA SECRETARIA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B92" t="str">
            <v>DIA DEL ESTUDIANTE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W92">
            <v>0</v>
          </cell>
          <cell r="AX92">
            <v>0</v>
          </cell>
          <cell r="AY92">
            <v>0</v>
          </cell>
        </row>
        <row r="94">
          <cell r="B94" t="str">
            <v>TOTAL</v>
          </cell>
          <cell r="D94">
            <v>0</v>
          </cell>
          <cell r="E94">
            <v>0</v>
          </cell>
          <cell r="F94">
            <v>8538.2900000000009</v>
          </cell>
          <cell r="G94">
            <v>60420.66</v>
          </cell>
          <cell r="H94">
            <v>0</v>
          </cell>
          <cell r="I94">
            <v>99127.43</v>
          </cell>
          <cell r="J94">
            <v>59549.03</v>
          </cell>
          <cell r="K94">
            <v>298939.93</v>
          </cell>
          <cell r="L94">
            <v>120372.23</v>
          </cell>
          <cell r="M94">
            <v>73639.37</v>
          </cell>
          <cell r="N94">
            <v>25399.759999999998</v>
          </cell>
          <cell r="O94">
            <v>12893.74</v>
          </cell>
          <cell r="P94">
            <v>-48.83</v>
          </cell>
          <cell r="Q94">
            <v>-32014.19</v>
          </cell>
          <cell r="R94">
            <v>18443.78</v>
          </cell>
          <cell r="S94">
            <v>12162</v>
          </cell>
          <cell r="T94">
            <v>3673.26</v>
          </cell>
          <cell r="U94">
            <v>19563.87</v>
          </cell>
          <cell r="V94">
            <v>293050.03999999998</v>
          </cell>
          <cell r="W94">
            <v>597408.35</v>
          </cell>
          <cell r="X94">
            <v>42084.47</v>
          </cell>
          <cell r="Y94">
            <v>196162.53</v>
          </cell>
          <cell r="Z94">
            <v>-31448.720000000001</v>
          </cell>
          <cell r="AA94">
            <v>64536.2</v>
          </cell>
          <cell r="AB94">
            <v>22261.200000000001</v>
          </cell>
          <cell r="AC94">
            <v>173306.98</v>
          </cell>
          <cell r="AD94">
            <v>19836.439999999999</v>
          </cell>
          <cell r="AE94">
            <v>13527.3</v>
          </cell>
          <cell r="AF94">
            <v>95717.37</v>
          </cell>
          <cell r="AG94">
            <v>86346.25</v>
          </cell>
          <cell r="AH94">
            <v>35481.33</v>
          </cell>
          <cell r="AI94">
            <v>406073.9</v>
          </cell>
          <cell r="AJ94">
            <v>186392.42</v>
          </cell>
          <cell r="AK94">
            <v>9509.2800000000007</v>
          </cell>
          <cell r="AL94">
            <v>96337.15</v>
          </cell>
          <cell r="AM94">
            <v>17166.53</v>
          </cell>
          <cell r="AN94">
            <v>-8036.95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1131658</v>
          </cell>
          <cell r="AX94">
            <v>22261.200000000001</v>
          </cell>
          <cell r="AY94">
            <v>94304.833333333328</v>
          </cell>
        </row>
        <row r="98">
          <cell r="B98" t="str">
            <v>3-OTRAS ACCIONES / EVENTOS</v>
          </cell>
        </row>
        <row r="99">
          <cell r="AW99" t="str">
            <v>TOTAL</v>
          </cell>
          <cell r="AX99" t="str">
            <v>AÑO ANT</v>
          </cell>
          <cell r="AY99" t="str">
            <v>PROM.</v>
          </cell>
        </row>
        <row r="100">
          <cell r="B100" t="str">
            <v>CONCEPTO</v>
          </cell>
          <cell r="C100">
            <v>0</v>
          </cell>
          <cell r="D100" t="str">
            <v>SALDO</v>
          </cell>
          <cell r="E100">
            <v>37773</v>
          </cell>
          <cell r="F100">
            <v>37803</v>
          </cell>
          <cell r="G100">
            <v>37834</v>
          </cell>
          <cell r="H100">
            <v>37865</v>
          </cell>
          <cell r="I100">
            <v>37895</v>
          </cell>
          <cell r="J100">
            <v>37926</v>
          </cell>
          <cell r="K100">
            <v>37956</v>
          </cell>
          <cell r="L100">
            <v>37987</v>
          </cell>
          <cell r="M100">
            <v>38018</v>
          </cell>
          <cell r="N100">
            <v>38047</v>
          </cell>
          <cell r="O100">
            <v>38078</v>
          </cell>
          <cell r="P100">
            <v>38108</v>
          </cell>
          <cell r="Q100">
            <v>38139</v>
          </cell>
          <cell r="R100">
            <v>38169</v>
          </cell>
          <cell r="S100">
            <v>38200</v>
          </cell>
          <cell r="T100">
            <v>38231</v>
          </cell>
          <cell r="U100">
            <v>38261</v>
          </cell>
          <cell r="V100">
            <v>38292</v>
          </cell>
          <cell r="W100">
            <v>38322</v>
          </cell>
          <cell r="X100">
            <v>38353</v>
          </cell>
          <cell r="Y100">
            <v>38384</v>
          </cell>
          <cell r="Z100">
            <v>38412</v>
          </cell>
          <cell r="AA100">
            <v>38443</v>
          </cell>
          <cell r="AB100">
            <v>38473</v>
          </cell>
          <cell r="AC100">
            <v>38504</v>
          </cell>
          <cell r="AD100">
            <v>38534</v>
          </cell>
          <cell r="AE100">
            <v>38565</v>
          </cell>
          <cell r="AF100">
            <v>38596</v>
          </cell>
          <cell r="AG100">
            <v>38626</v>
          </cell>
          <cell r="AH100">
            <v>38657</v>
          </cell>
          <cell r="AI100">
            <v>38687</v>
          </cell>
          <cell r="AJ100">
            <v>38718</v>
          </cell>
          <cell r="AK100">
            <v>38749</v>
          </cell>
          <cell r="AL100">
            <v>38777</v>
          </cell>
          <cell r="AM100">
            <v>38808</v>
          </cell>
          <cell r="AN100">
            <v>38838</v>
          </cell>
          <cell r="AO100">
            <v>38869</v>
          </cell>
          <cell r="AP100">
            <v>38899</v>
          </cell>
          <cell r="AQ100">
            <v>38930</v>
          </cell>
          <cell r="AR100">
            <v>38961</v>
          </cell>
          <cell r="AS100">
            <v>38991</v>
          </cell>
          <cell r="AT100">
            <v>39022</v>
          </cell>
          <cell r="AU100">
            <v>39052</v>
          </cell>
          <cell r="AW100" t="str">
            <v>12 M</v>
          </cell>
          <cell r="AX100">
            <v>38473</v>
          </cell>
          <cell r="AY100" t="str">
            <v>MENSUAL</v>
          </cell>
        </row>
        <row r="102">
          <cell r="B102" t="str">
            <v>EVENTOS INFANTILES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34.32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W102">
            <v>0</v>
          </cell>
          <cell r="AX102">
            <v>0</v>
          </cell>
          <cell r="AY102">
            <v>0</v>
          </cell>
        </row>
        <row r="103">
          <cell r="B103" t="str">
            <v>EVENTOS DE INT GRAL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993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1271.52</v>
          </cell>
          <cell r="AC103">
            <v>300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W103">
            <v>300</v>
          </cell>
          <cell r="AX103">
            <v>1271.52</v>
          </cell>
          <cell r="AY103">
            <v>25</v>
          </cell>
        </row>
        <row r="104">
          <cell r="B104" t="str">
            <v>EVENTOS DE MODA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W104">
            <v>0</v>
          </cell>
          <cell r="AX104">
            <v>0</v>
          </cell>
          <cell r="AY104">
            <v>0</v>
          </cell>
        </row>
        <row r="105">
          <cell r="B105" t="str">
            <v>SHOWS MUSICALES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>EVENTOS PACO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W106">
            <v>0</v>
          </cell>
          <cell r="AX106">
            <v>0</v>
          </cell>
          <cell r="AY106">
            <v>0</v>
          </cell>
        </row>
        <row r="107">
          <cell r="B107" t="str">
            <v>ACCIONES COMERCIALES</v>
          </cell>
          <cell r="F107">
            <v>0</v>
          </cell>
          <cell r="G107">
            <v>0</v>
          </cell>
          <cell r="H107">
            <v>180</v>
          </cell>
          <cell r="I107">
            <v>250</v>
          </cell>
          <cell r="J107">
            <v>204.14999999999782</v>
          </cell>
          <cell r="K107">
            <v>7.2759576141834259E-12</v>
          </cell>
          <cell r="L107">
            <v>0</v>
          </cell>
          <cell r="M107">
            <v>6150</v>
          </cell>
          <cell r="N107">
            <v>1110</v>
          </cell>
          <cell r="O107">
            <v>0</v>
          </cell>
          <cell r="P107">
            <v>10227</v>
          </cell>
          <cell r="Q107">
            <v>6508.4</v>
          </cell>
          <cell r="R107">
            <v>0</v>
          </cell>
          <cell r="S107">
            <v>5.8207660913467407E-11</v>
          </cell>
          <cell r="T107">
            <v>2.0199999999854481</v>
          </cell>
          <cell r="U107">
            <v>500</v>
          </cell>
          <cell r="V107">
            <v>80</v>
          </cell>
          <cell r="W107">
            <v>4200</v>
          </cell>
          <cell r="X107">
            <v>0</v>
          </cell>
          <cell r="Y107">
            <v>54900</v>
          </cell>
          <cell r="Z107">
            <v>500</v>
          </cell>
          <cell r="AA107">
            <v>3000</v>
          </cell>
          <cell r="AB107">
            <v>-500</v>
          </cell>
          <cell r="AC107">
            <v>32447.45</v>
          </cell>
          <cell r="AD107">
            <v>3643</v>
          </cell>
          <cell r="AE107">
            <v>0</v>
          </cell>
          <cell r="AF107">
            <v>29704.5</v>
          </cell>
          <cell r="AG107">
            <v>6237.95</v>
          </cell>
          <cell r="AH107">
            <v>-6237.95</v>
          </cell>
          <cell r="AI107">
            <v>32328.9</v>
          </cell>
          <cell r="AJ107">
            <v>5424</v>
          </cell>
          <cell r="AK107">
            <v>-9000</v>
          </cell>
          <cell r="AL107">
            <v>0</v>
          </cell>
          <cell r="AM107">
            <v>0</v>
          </cell>
          <cell r="AN107">
            <v>31143</v>
          </cell>
          <cell r="AW107">
            <v>125690.85</v>
          </cell>
          <cell r="AX107">
            <v>-500</v>
          </cell>
          <cell r="AY107">
            <v>10474.237500000001</v>
          </cell>
        </row>
        <row r="108">
          <cell r="B108" t="str">
            <v>EVENTOS DE PRENSA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B109" t="str">
            <v>FESTIVAL CINE INDEPEND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B110" t="str">
            <v>TORNEO AJEDREZ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B111" t="str">
            <v>EXPOSICION GABY HERBSTEIN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B112" t="str">
            <v>ACCIONES DE TURISMO</v>
          </cell>
          <cell r="F112">
            <v>9940.69</v>
          </cell>
          <cell r="G112">
            <v>-0.01</v>
          </cell>
          <cell r="H112">
            <v>0</v>
          </cell>
          <cell r="I112">
            <v>6512.77</v>
          </cell>
          <cell r="J112">
            <v>7190.37</v>
          </cell>
          <cell r="K112">
            <v>16700.27</v>
          </cell>
          <cell r="L112">
            <v>3583.89</v>
          </cell>
          <cell r="M112">
            <v>803.68</v>
          </cell>
          <cell r="N112">
            <v>0</v>
          </cell>
          <cell r="O112">
            <v>2309.75</v>
          </cell>
          <cell r="P112">
            <v>0</v>
          </cell>
          <cell r="Q112">
            <v>6278.3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W112">
            <v>0</v>
          </cell>
          <cell r="AX112">
            <v>0</v>
          </cell>
          <cell r="AY112">
            <v>0</v>
          </cell>
        </row>
        <row r="113">
          <cell r="B113" t="str">
            <v>MARKETING DIRECTO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W113">
            <v>0</v>
          </cell>
          <cell r="AX113">
            <v>0</v>
          </cell>
          <cell r="AY113">
            <v>0</v>
          </cell>
        </row>
        <row r="114">
          <cell r="B114" t="str">
            <v>CRUCERO DE COMPRAS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W114">
            <v>0</v>
          </cell>
          <cell r="AX114">
            <v>0</v>
          </cell>
          <cell r="AY114">
            <v>0</v>
          </cell>
        </row>
        <row r="115">
          <cell r="B115" t="str">
            <v>HAPPY HOURS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W115">
            <v>0</v>
          </cell>
          <cell r="AX115">
            <v>0</v>
          </cell>
          <cell r="AY115">
            <v>0</v>
          </cell>
        </row>
        <row r="116">
          <cell r="B116" t="str">
            <v>RECITALES / CONCIERTOS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W116">
            <v>0</v>
          </cell>
          <cell r="AX116">
            <v>0</v>
          </cell>
          <cell r="AY116">
            <v>0</v>
          </cell>
        </row>
        <row r="117">
          <cell r="B117" t="str">
            <v>LISTA DE CASAMIENTO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W117">
            <v>0</v>
          </cell>
          <cell r="AX117">
            <v>0</v>
          </cell>
          <cell r="AY117">
            <v>0</v>
          </cell>
        </row>
        <row r="118">
          <cell r="B118" t="str">
            <v>ALTO VIAJES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5851.51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W118">
            <v>5851.51</v>
          </cell>
          <cell r="AX118">
            <v>0</v>
          </cell>
          <cell r="AY118">
            <v>487.62583333333333</v>
          </cell>
        </row>
        <row r="119">
          <cell r="B119" t="str">
            <v>FERIAS Y CONGRESOS</v>
          </cell>
          <cell r="F119">
            <v>1027.24</v>
          </cell>
          <cell r="G119">
            <v>1027.24</v>
          </cell>
          <cell r="H119">
            <v>1027.24</v>
          </cell>
          <cell r="I119">
            <v>1027.24</v>
          </cell>
          <cell r="J119">
            <v>6082.1</v>
          </cell>
          <cell r="K119">
            <v>817.65</v>
          </cell>
          <cell r="L119">
            <v>416.32</v>
          </cell>
          <cell r="M119">
            <v>-0.18</v>
          </cell>
          <cell r="N119">
            <v>181.14</v>
          </cell>
          <cell r="O119">
            <v>159.51</v>
          </cell>
          <cell r="P119">
            <v>0</v>
          </cell>
          <cell r="Q119">
            <v>353.55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W119">
            <v>0</v>
          </cell>
          <cell r="AX119">
            <v>0</v>
          </cell>
          <cell r="AY119">
            <v>0</v>
          </cell>
        </row>
        <row r="120">
          <cell r="B120" t="str">
            <v>FUEGOS ARTIFICIALES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2660.5</v>
          </cell>
          <cell r="X120">
            <v>35921.230000000003</v>
          </cell>
          <cell r="Y120">
            <v>4692.3100000000004</v>
          </cell>
          <cell r="Z120">
            <v>322</v>
          </cell>
          <cell r="AA120">
            <v>25541.43</v>
          </cell>
          <cell r="AB120">
            <v>3239.7</v>
          </cell>
          <cell r="AC120">
            <v>300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W120">
            <v>300</v>
          </cell>
          <cell r="AX120">
            <v>3239.7</v>
          </cell>
          <cell r="AY120">
            <v>25</v>
          </cell>
        </row>
        <row r="121">
          <cell r="B121" t="str">
            <v>RALLY DE LAS BODEGAS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W121">
            <v>0</v>
          </cell>
          <cell r="AX121">
            <v>0</v>
          </cell>
          <cell r="AY121">
            <v>0</v>
          </cell>
        </row>
        <row r="122">
          <cell r="B122" t="str">
            <v>FIESTA DE LA VENDIMIA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W122">
            <v>0</v>
          </cell>
          <cell r="AX122">
            <v>0</v>
          </cell>
          <cell r="AY122">
            <v>0</v>
          </cell>
        </row>
        <row r="123">
          <cell r="B123" t="str">
            <v>ALTOCHECKS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W123">
            <v>0</v>
          </cell>
          <cell r="AX123">
            <v>0</v>
          </cell>
          <cell r="AY123">
            <v>0</v>
          </cell>
        </row>
        <row r="124">
          <cell r="B124" t="str">
            <v>PROGRAMA FIDELIZACIÓN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W124">
            <v>0</v>
          </cell>
          <cell r="AX124">
            <v>0</v>
          </cell>
          <cell r="AY124">
            <v>0</v>
          </cell>
        </row>
        <row r="125">
          <cell r="B125" t="str">
            <v>INCENTIVO AL CONSUMO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W125">
            <v>0</v>
          </cell>
          <cell r="AX125">
            <v>0</v>
          </cell>
          <cell r="AY125">
            <v>0</v>
          </cell>
        </row>
        <row r="126">
          <cell r="B126" t="str">
            <v>OTRAS ACCIONES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46.32</v>
          </cell>
          <cell r="V126">
            <v>0</v>
          </cell>
          <cell r="W126">
            <v>300</v>
          </cell>
          <cell r="X126">
            <v>5000</v>
          </cell>
          <cell r="Y126">
            <v>35</v>
          </cell>
          <cell r="Z126">
            <v>0</v>
          </cell>
          <cell r="AA126">
            <v>600.67999999999995</v>
          </cell>
          <cell r="AB126">
            <v>520</v>
          </cell>
          <cell r="AC126">
            <v>6063.07</v>
          </cell>
          <cell r="AD126">
            <v>1164</v>
          </cell>
          <cell r="AE126">
            <v>0</v>
          </cell>
          <cell r="AF126">
            <v>8184.04</v>
          </cell>
          <cell r="AG126">
            <v>19618.759999999998</v>
          </cell>
          <cell r="AH126">
            <v>16522.48</v>
          </cell>
          <cell r="AI126">
            <v>0</v>
          </cell>
          <cell r="AJ126">
            <v>8697.5</v>
          </cell>
          <cell r="AK126">
            <v>4212</v>
          </cell>
          <cell r="AL126">
            <v>3224.24</v>
          </cell>
          <cell r="AM126">
            <v>5.94</v>
          </cell>
          <cell r="AN126">
            <v>1991.12</v>
          </cell>
          <cell r="AW126">
            <v>69683.149999999994</v>
          </cell>
          <cell r="AX126">
            <v>520</v>
          </cell>
          <cell r="AY126">
            <v>5806.9291666666659</v>
          </cell>
        </row>
        <row r="128">
          <cell r="B128" t="str">
            <v>TOTAL</v>
          </cell>
          <cell r="D128">
            <v>0</v>
          </cell>
          <cell r="E128">
            <v>0</v>
          </cell>
          <cell r="F128">
            <v>10967.93</v>
          </cell>
          <cell r="G128">
            <v>1027.23</v>
          </cell>
          <cell r="H128">
            <v>1207.24</v>
          </cell>
          <cell r="I128">
            <v>7790.01</v>
          </cell>
          <cell r="J128">
            <v>13476.62</v>
          </cell>
          <cell r="K128">
            <v>17517.919999999998</v>
          </cell>
          <cell r="L128">
            <v>4000.21</v>
          </cell>
          <cell r="M128">
            <v>6953.5</v>
          </cell>
          <cell r="N128">
            <v>1291.1400000000001</v>
          </cell>
          <cell r="O128">
            <v>2469.2600000000002</v>
          </cell>
          <cell r="P128">
            <v>10227</v>
          </cell>
          <cell r="Q128">
            <v>13174.57</v>
          </cell>
          <cell r="R128">
            <v>0</v>
          </cell>
          <cell r="S128">
            <v>5.8207660913467407E-11</v>
          </cell>
          <cell r="T128">
            <v>2.0199999999854481</v>
          </cell>
          <cell r="U128">
            <v>1539.32</v>
          </cell>
          <cell r="V128">
            <v>80</v>
          </cell>
          <cell r="W128">
            <v>7160.5</v>
          </cell>
          <cell r="X128">
            <v>40921.230000000003</v>
          </cell>
          <cell r="Y128">
            <v>59627.31</v>
          </cell>
          <cell r="Z128">
            <v>822</v>
          </cell>
          <cell r="AA128">
            <v>29142.11</v>
          </cell>
          <cell r="AB128">
            <v>4531.22</v>
          </cell>
          <cell r="AC128">
            <v>44962.03</v>
          </cell>
          <cell r="AD128">
            <v>4807</v>
          </cell>
          <cell r="AE128">
            <v>0</v>
          </cell>
          <cell r="AF128">
            <v>37888.54</v>
          </cell>
          <cell r="AG128">
            <v>25856.71</v>
          </cell>
          <cell r="AH128">
            <v>10284.530000000001</v>
          </cell>
          <cell r="AI128">
            <v>32328.9</v>
          </cell>
          <cell r="AJ128">
            <v>14121.5</v>
          </cell>
          <cell r="AK128">
            <v>-4788</v>
          </cell>
          <cell r="AL128">
            <v>3224.24</v>
          </cell>
          <cell r="AM128">
            <v>5.94</v>
          </cell>
          <cell r="AN128">
            <v>33134.120000000003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W128">
            <v>201825.51</v>
          </cell>
          <cell r="AX128">
            <v>4531.22</v>
          </cell>
          <cell r="AY128">
            <v>16818.7925</v>
          </cell>
        </row>
        <row r="132">
          <cell r="B132" t="str">
            <v>4-AUSPICIOS</v>
          </cell>
        </row>
        <row r="133">
          <cell r="AW133" t="str">
            <v>TOTAL</v>
          </cell>
          <cell r="AX133" t="str">
            <v>AÑO ANT</v>
          </cell>
          <cell r="AY133" t="str">
            <v>PROM.</v>
          </cell>
        </row>
        <row r="134">
          <cell r="B134" t="str">
            <v>CONCEPTO</v>
          </cell>
          <cell r="C134">
            <v>0</v>
          </cell>
          <cell r="D134" t="str">
            <v>SALDO</v>
          </cell>
          <cell r="E134">
            <v>37773</v>
          </cell>
          <cell r="F134">
            <v>37803</v>
          </cell>
          <cell r="G134">
            <v>37834</v>
          </cell>
          <cell r="H134">
            <v>37865</v>
          </cell>
          <cell r="I134">
            <v>37895</v>
          </cell>
          <cell r="J134">
            <v>37926</v>
          </cell>
          <cell r="K134">
            <v>37956</v>
          </cell>
          <cell r="L134">
            <v>37987</v>
          </cell>
          <cell r="M134">
            <v>38018</v>
          </cell>
          <cell r="N134">
            <v>38047</v>
          </cell>
          <cell r="O134">
            <v>38078</v>
          </cell>
          <cell r="P134">
            <v>38108</v>
          </cell>
          <cell r="Q134">
            <v>38139</v>
          </cell>
          <cell r="R134">
            <v>38169</v>
          </cell>
          <cell r="S134">
            <v>38200</v>
          </cell>
          <cell r="T134">
            <v>38231</v>
          </cell>
          <cell r="U134">
            <v>38261</v>
          </cell>
          <cell r="V134">
            <v>38292</v>
          </cell>
          <cell r="W134">
            <v>38322</v>
          </cell>
          <cell r="X134">
            <v>38353</v>
          </cell>
          <cell r="Y134">
            <v>38384</v>
          </cell>
          <cell r="Z134">
            <v>38412</v>
          </cell>
          <cell r="AA134">
            <v>38443</v>
          </cell>
          <cell r="AB134">
            <v>38473</v>
          </cell>
          <cell r="AC134">
            <v>38504</v>
          </cell>
          <cell r="AD134">
            <v>38534</v>
          </cell>
          <cell r="AE134">
            <v>38565</v>
          </cell>
          <cell r="AF134">
            <v>38596</v>
          </cell>
          <cell r="AG134">
            <v>38626</v>
          </cell>
          <cell r="AH134">
            <v>38657</v>
          </cell>
          <cell r="AI134">
            <v>38687</v>
          </cell>
          <cell r="AJ134">
            <v>38718</v>
          </cell>
          <cell r="AK134">
            <v>38749</v>
          </cell>
          <cell r="AL134">
            <v>38777</v>
          </cell>
          <cell r="AM134">
            <v>38808</v>
          </cell>
          <cell r="AN134">
            <v>38838</v>
          </cell>
          <cell r="AO134">
            <v>38869</v>
          </cell>
          <cell r="AP134">
            <v>38899</v>
          </cell>
          <cell r="AQ134">
            <v>38930</v>
          </cell>
          <cell r="AR134">
            <v>38961</v>
          </cell>
          <cell r="AS134">
            <v>38991</v>
          </cell>
          <cell r="AT134">
            <v>39022</v>
          </cell>
          <cell r="AU134">
            <v>39052</v>
          </cell>
          <cell r="AW134" t="str">
            <v>12 M</v>
          </cell>
          <cell r="AX134">
            <v>38473</v>
          </cell>
          <cell r="AY134" t="str">
            <v>MENSUAL</v>
          </cell>
        </row>
        <row r="136">
          <cell r="B136" t="str">
            <v>DEPORTIVOS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W136">
            <v>0</v>
          </cell>
          <cell r="AX136">
            <v>0</v>
          </cell>
          <cell r="AY136">
            <v>0</v>
          </cell>
        </row>
        <row r="137">
          <cell r="B137" t="str">
            <v>CULTURALES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W137">
            <v>0</v>
          </cell>
          <cell r="AX137">
            <v>0</v>
          </cell>
          <cell r="AY137">
            <v>0</v>
          </cell>
        </row>
        <row r="138">
          <cell r="B138" t="str">
            <v>CINE / TEATRO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W138">
            <v>0</v>
          </cell>
          <cell r="AX138">
            <v>0</v>
          </cell>
          <cell r="AY138">
            <v>0</v>
          </cell>
        </row>
        <row r="139">
          <cell r="B139" t="str">
            <v>MODA / DESFILES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W139">
            <v>0</v>
          </cell>
          <cell r="AX139">
            <v>0</v>
          </cell>
          <cell r="AY139">
            <v>0</v>
          </cell>
        </row>
        <row r="140">
          <cell r="B140" t="str">
            <v>RECITALES / CONCIERTOS</v>
          </cell>
          <cell r="F140">
            <v>0</v>
          </cell>
          <cell r="G140">
            <v>30000</v>
          </cell>
          <cell r="H140">
            <v>30000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215155.4</v>
          </cell>
          <cell r="R140">
            <v>2800</v>
          </cell>
          <cell r="S140">
            <v>0</v>
          </cell>
          <cell r="T140">
            <v>300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W140">
            <v>0</v>
          </cell>
          <cell r="AX140">
            <v>0</v>
          </cell>
          <cell r="AY140">
            <v>0</v>
          </cell>
        </row>
        <row r="141">
          <cell r="B141" t="str">
            <v>COMERCIALES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W141">
            <v>0</v>
          </cell>
          <cell r="AX141">
            <v>0</v>
          </cell>
          <cell r="AY141">
            <v>0</v>
          </cell>
        </row>
        <row r="142">
          <cell r="B142" t="str">
            <v>OTROS AUSPICIOS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100000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W142">
            <v>100000</v>
          </cell>
          <cell r="AX142">
            <v>0</v>
          </cell>
          <cell r="AY142">
            <v>8333.3333333333339</v>
          </cell>
        </row>
        <row r="144">
          <cell r="B144" t="str">
            <v>TOTAL</v>
          </cell>
          <cell r="D144">
            <v>0</v>
          </cell>
          <cell r="E144">
            <v>0</v>
          </cell>
          <cell r="F144">
            <v>0</v>
          </cell>
          <cell r="G144">
            <v>30000</v>
          </cell>
          <cell r="H144">
            <v>30000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215155.4</v>
          </cell>
          <cell r="R144">
            <v>2800</v>
          </cell>
          <cell r="S144">
            <v>0</v>
          </cell>
          <cell r="T144">
            <v>300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100000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W144">
            <v>100000</v>
          </cell>
          <cell r="AX144">
            <v>0</v>
          </cell>
          <cell r="AY144">
            <v>8333.3333333333339</v>
          </cell>
        </row>
        <row r="148">
          <cell r="B148" t="str">
            <v>5-DECORACION / MEJORAS</v>
          </cell>
        </row>
        <row r="149">
          <cell r="AW149" t="str">
            <v>TOTAL</v>
          </cell>
          <cell r="AX149" t="str">
            <v>AÑO ANT</v>
          </cell>
          <cell r="AY149" t="str">
            <v>PROM.</v>
          </cell>
        </row>
        <row r="150">
          <cell r="B150" t="str">
            <v>CONCEPTO</v>
          </cell>
          <cell r="C150">
            <v>0</v>
          </cell>
          <cell r="D150" t="str">
            <v>SALDO</v>
          </cell>
          <cell r="E150">
            <v>37773</v>
          </cell>
          <cell r="F150">
            <v>37803</v>
          </cell>
          <cell r="G150">
            <v>37834</v>
          </cell>
          <cell r="H150">
            <v>37865</v>
          </cell>
          <cell r="I150">
            <v>37895</v>
          </cell>
          <cell r="J150">
            <v>37926</v>
          </cell>
          <cell r="K150">
            <v>37956</v>
          </cell>
          <cell r="L150">
            <v>37987</v>
          </cell>
          <cell r="M150">
            <v>38018</v>
          </cell>
          <cell r="N150">
            <v>38047</v>
          </cell>
          <cell r="O150">
            <v>38078</v>
          </cell>
          <cell r="P150">
            <v>38108</v>
          </cell>
          <cell r="Q150">
            <v>38139</v>
          </cell>
          <cell r="R150">
            <v>38169</v>
          </cell>
          <cell r="S150">
            <v>38200</v>
          </cell>
          <cell r="T150">
            <v>38231</v>
          </cell>
          <cell r="U150">
            <v>38261</v>
          </cell>
          <cell r="V150">
            <v>38292</v>
          </cell>
          <cell r="W150">
            <v>38322</v>
          </cell>
          <cell r="X150">
            <v>38353</v>
          </cell>
          <cell r="Y150">
            <v>38384</v>
          </cell>
          <cell r="Z150">
            <v>38412</v>
          </cell>
          <cell r="AA150">
            <v>38443</v>
          </cell>
          <cell r="AB150">
            <v>38473</v>
          </cell>
          <cell r="AC150">
            <v>38504</v>
          </cell>
          <cell r="AD150">
            <v>38534</v>
          </cell>
          <cell r="AE150">
            <v>38565</v>
          </cell>
          <cell r="AF150">
            <v>38596</v>
          </cell>
          <cell r="AG150">
            <v>38626</v>
          </cell>
          <cell r="AH150">
            <v>38657</v>
          </cell>
          <cell r="AI150">
            <v>38687</v>
          </cell>
          <cell r="AJ150">
            <v>38718</v>
          </cell>
          <cell r="AK150">
            <v>38749</v>
          </cell>
          <cell r="AL150">
            <v>38777</v>
          </cell>
          <cell r="AM150">
            <v>38808</v>
          </cell>
          <cell r="AN150">
            <v>38838</v>
          </cell>
          <cell r="AO150">
            <v>38869</v>
          </cell>
          <cell r="AP150">
            <v>38899</v>
          </cell>
          <cell r="AQ150">
            <v>38930</v>
          </cell>
          <cell r="AR150">
            <v>38961</v>
          </cell>
          <cell r="AS150">
            <v>38991</v>
          </cell>
          <cell r="AT150">
            <v>39022</v>
          </cell>
          <cell r="AU150">
            <v>39052</v>
          </cell>
          <cell r="AW150" t="str">
            <v>12 M</v>
          </cell>
          <cell r="AX150">
            <v>38473</v>
          </cell>
          <cell r="AY150" t="str">
            <v>MENSUAL</v>
          </cell>
        </row>
        <row r="152">
          <cell r="B152" t="str">
            <v>SEÑALETICA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W152">
            <v>0</v>
          </cell>
          <cell r="AX152">
            <v>0</v>
          </cell>
          <cell r="AY152">
            <v>0</v>
          </cell>
        </row>
        <row r="153">
          <cell r="B153" t="str">
            <v>AMBIENTACION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2160</v>
          </cell>
          <cell r="Z153">
            <v>0</v>
          </cell>
          <cell r="AA153">
            <v>140</v>
          </cell>
          <cell r="AB153">
            <v>55.3</v>
          </cell>
          <cell r="AC153">
            <v>585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W153">
            <v>585</v>
          </cell>
          <cell r="AX153">
            <v>55.3</v>
          </cell>
          <cell r="AY153">
            <v>48.75</v>
          </cell>
        </row>
        <row r="154">
          <cell r="B154" t="str">
            <v>DECORACION ESTACIONAL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W154">
            <v>0</v>
          </cell>
          <cell r="AX154">
            <v>0</v>
          </cell>
          <cell r="AY154">
            <v>0</v>
          </cell>
        </row>
        <row r="155">
          <cell r="B155" t="str">
            <v>DECORACION NAVIDAD</v>
          </cell>
          <cell r="F155">
            <v>0</v>
          </cell>
          <cell r="G155">
            <v>0</v>
          </cell>
          <cell r="H155">
            <v>1872</v>
          </cell>
          <cell r="I155">
            <v>99310.9</v>
          </cell>
          <cell r="J155">
            <v>20595.98</v>
          </cell>
          <cell r="K155">
            <v>0</v>
          </cell>
          <cell r="L155">
            <v>250</v>
          </cell>
          <cell r="M155">
            <v>3097.92</v>
          </cell>
          <cell r="N155">
            <v>27500</v>
          </cell>
          <cell r="O155">
            <v>0</v>
          </cell>
          <cell r="P155">
            <v>0</v>
          </cell>
          <cell r="Q155">
            <v>0</v>
          </cell>
          <cell r="R155">
            <v>13750</v>
          </cell>
          <cell r="S155">
            <v>13750</v>
          </cell>
          <cell r="T155">
            <v>0</v>
          </cell>
          <cell r="U155">
            <v>14302</v>
          </cell>
          <cell r="V155">
            <v>5475</v>
          </cell>
          <cell r="W155">
            <v>7600</v>
          </cell>
          <cell r="X155">
            <v>0</v>
          </cell>
          <cell r="Y155">
            <v>525</v>
          </cell>
          <cell r="Z155">
            <v>13750</v>
          </cell>
          <cell r="AA155">
            <v>13750</v>
          </cell>
          <cell r="AB155">
            <v>0</v>
          </cell>
          <cell r="AC155">
            <v>0</v>
          </cell>
          <cell r="AD155">
            <v>13750</v>
          </cell>
          <cell r="AE155">
            <v>0</v>
          </cell>
          <cell r="AF155">
            <v>13750</v>
          </cell>
          <cell r="AG155">
            <v>55696.65</v>
          </cell>
          <cell r="AH155">
            <v>27131.1</v>
          </cell>
          <cell r="AI155">
            <v>22609.25</v>
          </cell>
          <cell r="AJ155">
            <v>0</v>
          </cell>
          <cell r="AK155">
            <v>0</v>
          </cell>
          <cell r="AL155">
            <v>0</v>
          </cell>
          <cell r="AM155">
            <v>3600</v>
          </cell>
          <cell r="AN155">
            <v>0</v>
          </cell>
          <cell r="AW155">
            <v>136537</v>
          </cell>
          <cell r="AX155">
            <v>0</v>
          </cell>
          <cell r="AY155">
            <v>11378.083333333334</v>
          </cell>
        </row>
        <row r="156">
          <cell r="B156" t="str">
            <v>OTRAS MEJORAS</v>
          </cell>
          <cell r="F156">
            <v>200</v>
          </cell>
          <cell r="G156">
            <v>0</v>
          </cell>
          <cell r="H156">
            <v>5819</v>
          </cell>
          <cell r="I156">
            <v>59266.99</v>
          </cell>
          <cell r="J156">
            <v>6030.41</v>
          </cell>
          <cell r="K156">
            <v>15562</v>
          </cell>
          <cell r="L156">
            <v>11590</v>
          </cell>
          <cell r="M156">
            <v>-7022.63</v>
          </cell>
          <cell r="N156">
            <v>4372.92</v>
          </cell>
          <cell r="O156">
            <v>29180.51</v>
          </cell>
          <cell r="P156">
            <v>3700</v>
          </cell>
          <cell r="Q156">
            <v>-1902.27</v>
          </cell>
          <cell r="R156">
            <v>980</v>
          </cell>
          <cell r="S156">
            <v>0</v>
          </cell>
          <cell r="T156">
            <v>0</v>
          </cell>
          <cell r="U156">
            <v>610</v>
          </cell>
          <cell r="V156">
            <v>0</v>
          </cell>
          <cell r="W156">
            <v>0</v>
          </cell>
          <cell r="X156">
            <v>0</v>
          </cell>
          <cell r="Y156">
            <v>5670</v>
          </cell>
          <cell r="Z156">
            <v>2835</v>
          </cell>
          <cell r="AA156">
            <v>0</v>
          </cell>
          <cell r="AB156">
            <v>0</v>
          </cell>
          <cell r="AC156">
            <v>200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W156">
            <v>200</v>
          </cell>
          <cell r="AX156">
            <v>0</v>
          </cell>
          <cell r="AY156">
            <v>16.666666666666668</v>
          </cell>
        </row>
        <row r="158">
          <cell r="B158" t="str">
            <v>TOTAL</v>
          </cell>
          <cell r="D158">
            <v>0</v>
          </cell>
          <cell r="E158">
            <v>0</v>
          </cell>
          <cell r="F158">
            <v>200</v>
          </cell>
          <cell r="G158">
            <v>0</v>
          </cell>
          <cell r="H158">
            <v>7691</v>
          </cell>
          <cell r="I158">
            <v>158577.89000000001</v>
          </cell>
          <cell r="J158">
            <v>26626.39</v>
          </cell>
          <cell r="K158">
            <v>15562</v>
          </cell>
          <cell r="L158">
            <v>11840</v>
          </cell>
          <cell r="M158">
            <v>-3924.71</v>
          </cell>
          <cell r="N158">
            <v>31872.92</v>
          </cell>
          <cell r="O158">
            <v>29180.51</v>
          </cell>
          <cell r="P158">
            <v>3700</v>
          </cell>
          <cell r="Q158">
            <v>-1902.27</v>
          </cell>
          <cell r="R158">
            <v>14730</v>
          </cell>
          <cell r="S158">
            <v>13750</v>
          </cell>
          <cell r="T158">
            <v>0</v>
          </cell>
          <cell r="U158">
            <v>14912</v>
          </cell>
          <cell r="V158">
            <v>5475</v>
          </cell>
          <cell r="W158">
            <v>7600</v>
          </cell>
          <cell r="X158">
            <v>0</v>
          </cell>
          <cell r="Y158">
            <v>8355</v>
          </cell>
          <cell r="Z158">
            <v>16585</v>
          </cell>
          <cell r="AA158">
            <v>13890</v>
          </cell>
          <cell r="AB158">
            <v>55.3</v>
          </cell>
          <cell r="AC158">
            <v>785</v>
          </cell>
          <cell r="AD158">
            <v>13750</v>
          </cell>
          <cell r="AE158">
            <v>0</v>
          </cell>
          <cell r="AF158">
            <v>13750</v>
          </cell>
          <cell r="AG158">
            <v>55696.65</v>
          </cell>
          <cell r="AH158">
            <v>27131.1</v>
          </cell>
          <cell r="AI158">
            <v>22609.25</v>
          </cell>
          <cell r="AJ158">
            <v>0</v>
          </cell>
          <cell r="AK158">
            <v>0</v>
          </cell>
          <cell r="AL158">
            <v>0</v>
          </cell>
          <cell r="AM158">
            <v>3600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W158">
            <v>137322</v>
          </cell>
          <cell r="AX158">
            <v>55.3</v>
          </cell>
          <cell r="AY158">
            <v>11443.5</v>
          </cell>
        </row>
        <row r="162">
          <cell r="B162" t="str">
            <v>6-OTROS GASTOS</v>
          </cell>
        </row>
        <row r="163">
          <cell r="AW163" t="str">
            <v>TOTAL</v>
          </cell>
          <cell r="AX163" t="str">
            <v>AÑO ANT</v>
          </cell>
          <cell r="AY163" t="str">
            <v>PROM.</v>
          </cell>
        </row>
        <row r="164">
          <cell r="B164" t="str">
            <v>CONCEPTO</v>
          </cell>
          <cell r="C164">
            <v>0</v>
          </cell>
          <cell r="D164" t="str">
            <v>SALDO</v>
          </cell>
          <cell r="E164">
            <v>37773</v>
          </cell>
          <cell r="F164">
            <v>37803</v>
          </cell>
          <cell r="G164">
            <v>37834</v>
          </cell>
          <cell r="H164">
            <v>37865</v>
          </cell>
          <cell r="I164">
            <v>37895</v>
          </cell>
          <cell r="J164">
            <v>37926</v>
          </cell>
          <cell r="K164">
            <v>37956</v>
          </cell>
          <cell r="L164">
            <v>37987</v>
          </cell>
          <cell r="M164">
            <v>38018</v>
          </cell>
          <cell r="N164">
            <v>38047</v>
          </cell>
          <cell r="O164">
            <v>38078</v>
          </cell>
          <cell r="P164">
            <v>38108</v>
          </cell>
          <cell r="Q164">
            <v>38139</v>
          </cell>
          <cell r="R164">
            <v>38169</v>
          </cell>
          <cell r="S164">
            <v>38200</v>
          </cell>
          <cell r="T164">
            <v>38231</v>
          </cell>
          <cell r="U164">
            <v>38261</v>
          </cell>
          <cell r="V164">
            <v>38292</v>
          </cell>
          <cell r="W164">
            <v>38322</v>
          </cell>
          <cell r="X164">
            <v>38353</v>
          </cell>
          <cell r="Y164">
            <v>38384</v>
          </cell>
          <cell r="Z164">
            <v>38412</v>
          </cell>
          <cell r="AA164">
            <v>38443</v>
          </cell>
          <cell r="AB164">
            <v>38473</v>
          </cell>
          <cell r="AC164">
            <v>38504</v>
          </cell>
          <cell r="AD164">
            <v>38534</v>
          </cell>
          <cell r="AE164">
            <v>38565</v>
          </cell>
          <cell r="AF164">
            <v>38596</v>
          </cell>
          <cell r="AG164">
            <v>38626</v>
          </cell>
          <cell r="AH164">
            <v>38657</v>
          </cell>
          <cell r="AI164">
            <v>38687</v>
          </cell>
          <cell r="AJ164">
            <v>38718</v>
          </cell>
          <cell r="AK164">
            <v>38749</v>
          </cell>
          <cell r="AL164">
            <v>38777</v>
          </cell>
          <cell r="AM164">
            <v>38808</v>
          </cell>
          <cell r="AN164">
            <v>38838</v>
          </cell>
          <cell r="AO164">
            <v>38869</v>
          </cell>
          <cell r="AP164">
            <v>38899</v>
          </cell>
          <cell r="AQ164">
            <v>38930</v>
          </cell>
          <cell r="AR164">
            <v>38961</v>
          </cell>
          <cell r="AS164">
            <v>38991</v>
          </cell>
          <cell r="AT164">
            <v>39022</v>
          </cell>
          <cell r="AU164">
            <v>39052</v>
          </cell>
          <cell r="AW164" t="str">
            <v>12 M</v>
          </cell>
          <cell r="AX164">
            <v>38473</v>
          </cell>
          <cell r="AY164" t="str">
            <v>MENSUAL</v>
          </cell>
        </row>
        <row r="166">
          <cell r="B166" t="str">
            <v>SERVICIOS AL CLIENTE</v>
          </cell>
          <cell r="F166">
            <v>4746.96</v>
          </cell>
          <cell r="G166">
            <v>2573.2399999999998</v>
          </cell>
          <cell r="H166">
            <v>2453.85</v>
          </cell>
          <cell r="I166">
            <v>466.66</v>
          </cell>
          <cell r="J166">
            <v>2390.44</v>
          </cell>
          <cell r="K166">
            <v>2250.5</v>
          </cell>
          <cell r="L166">
            <v>2691.02</v>
          </cell>
          <cell r="M166">
            <v>2871.66</v>
          </cell>
          <cell r="N166">
            <v>210.75</v>
          </cell>
          <cell r="O166">
            <v>0</v>
          </cell>
          <cell r="P166">
            <v>3957.49</v>
          </cell>
          <cell r="Q166">
            <v>2283.9299999999998</v>
          </cell>
          <cell r="R166">
            <v>0.11</v>
          </cell>
          <cell r="S166">
            <v>3213</v>
          </cell>
          <cell r="T166">
            <v>7498.53</v>
          </cell>
          <cell r="U166">
            <v>1750</v>
          </cell>
          <cell r="V166">
            <v>165.6</v>
          </cell>
          <cell r="W166">
            <v>97.03</v>
          </cell>
          <cell r="X166">
            <v>0</v>
          </cell>
          <cell r="Y166">
            <v>438.8</v>
          </cell>
          <cell r="Z166">
            <v>165.6</v>
          </cell>
          <cell r="AA166">
            <v>173.6</v>
          </cell>
          <cell r="AB166">
            <v>99.2</v>
          </cell>
          <cell r="AC166">
            <v>645.86</v>
          </cell>
          <cell r="AD166">
            <v>116.26</v>
          </cell>
          <cell r="AE166">
            <v>310</v>
          </cell>
          <cell r="AF166">
            <v>334.8</v>
          </cell>
          <cell r="AG166">
            <v>196</v>
          </cell>
          <cell r="AH166">
            <v>992.71</v>
          </cell>
          <cell r="AI166">
            <v>-55007.35</v>
          </cell>
          <cell r="AJ166">
            <v>19611.14</v>
          </cell>
          <cell r="AK166">
            <v>208.6</v>
          </cell>
          <cell r="AL166">
            <v>46584.6</v>
          </cell>
          <cell r="AM166">
            <v>2104.1799999999998</v>
          </cell>
          <cell r="AN166">
            <v>0</v>
          </cell>
          <cell r="AW166">
            <v>16096.8</v>
          </cell>
          <cell r="AX166">
            <v>99.2</v>
          </cell>
          <cell r="AY166">
            <v>1341.4</v>
          </cell>
        </row>
        <row r="167">
          <cell r="B167" t="str">
            <v>COSTOS FIJOS</v>
          </cell>
          <cell r="F167">
            <v>27680.52</v>
          </cell>
          <cell r="G167">
            <v>14285.979999999841</v>
          </cell>
          <cell r="H167">
            <v>33069.429999999549</v>
          </cell>
          <cell r="I167">
            <v>19642.099999999755</v>
          </cell>
          <cell r="J167">
            <v>18205.099999999926</v>
          </cell>
          <cell r="K167">
            <v>12550.32</v>
          </cell>
          <cell r="L167">
            <v>29366.83</v>
          </cell>
          <cell r="M167">
            <v>14205.37</v>
          </cell>
          <cell r="N167">
            <v>5774.2900000001</v>
          </cell>
          <cell r="O167">
            <v>26390.190000000115</v>
          </cell>
          <cell r="P167">
            <v>-8932.4600000000664</v>
          </cell>
          <cell r="Q167">
            <v>13447.08</v>
          </cell>
          <cell r="R167">
            <v>8144.8599999999806</v>
          </cell>
          <cell r="S167">
            <v>1516.33000000017</v>
          </cell>
          <cell r="T167">
            <v>387.75999999999533</v>
          </cell>
          <cell r="U167">
            <v>31385.1</v>
          </cell>
          <cell r="V167">
            <v>5792.5199999996694</v>
          </cell>
          <cell r="W167">
            <v>9317.96999999953</v>
          </cell>
          <cell r="X167">
            <v>1038.1599999999569</v>
          </cell>
          <cell r="Y167">
            <v>3192.4299999998534</v>
          </cell>
          <cell r="Z167">
            <v>500.93999999994412</v>
          </cell>
          <cell r="AA167">
            <v>5731.53</v>
          </cell>
          <cell r="AB167">
            <v>4004.699999999993</v>
          </cell>
          <cell r="AC167">
            <v>4978.3</v>
          </cell>
          <cell r="AD167">
            <v>4416.97</v>
          </cell>
          <cell r="AE167">
            <v>4782.6099999999997</v>
          </cell>
          <cell r="AF167">
            <v>3188.99</v>
          </cell>
          <cell r="AG167">
            <v>3826.66</v>
          </cell>
          <cell r="AH167">
            <v>504.46</v>
          </cell>
          <cell r="AI167">
            <v>10992.22</v>
          </cell>
          <cell r="AJ167">
            <v>1493.49</v>
          </cell>
          <cell r="AK167">
            <v>3273.37</v>
          </cell>
          <cell r="AL167">
            <v>3480.4</v>
          </cell>
          <cell r="AM167">
            <v>1699.33</v>
          </cell>
          <cell r="AN167">
            <v>7932.52</v>
          </cell>
          <cell r="AW167">
            <v>50569.32</v>
          </cell>
          <cell r="AX167">
            <v>4004.699999999993</v>
          </cell>
          <cell r="AY167">
            <v>4214.1099999999997</v>
          </cell>
        </row>
        <row r="168">
          <cell r="B168" t="str">
            <v>CHEQUE REGALO</v>
          </cell>
          <cell r="R168">
            <v>71.239999999999995</v>
          </cell>
          <cell r="S168">
            <v>2405.5100000000002</v>
          </cell>
          <cell r="T168">
            <v>4257.84</v>
          </cell>
          <cell r="U168">
            <v>-1217.4000000000001</v>
          </cell>
          <cell r="V168">
            <v>4563.37</v>
          </cell>
          <cell r="W168">
            <v>3099.68</v>
          </cell>
          <cell r="X168">
            <v>1961.86</v>
          </cell>
          <cell r="Y168">
            <v>420.58</v>
          </cell>
          <cell r="Z168">
            <v>525.75</v>
          </cell>
          <cell r="AA168">
            <v>5332.31</v>
          </cell>
          <cell r="AB168">
            <v>228.68</v>
          </cell>
          <cell r="AC168">
            <v>2486.9899999999998</v>
          </cell>
          <cell r="AD168">
            <v>1784.4</v>
          </cell>
          <cell r="AE168">
            <v>2744.09</v>
          </cell>
          <cell r="AF168">
            <v>1088.3599999999999</v>
          </cell>
          <cell r="AG168">
            <v>425.54</v>
          </cell>
          <cell r="AH168">
            <v>4459.83</v>
          </cell>
          <cell r="AI168">
            <v>3890.32</v>
          </cell>
          <cell r="AJ168">
            <v>1999.83</v>
          </cell>
          <cell r="AK168">
            <v>53.4</v>
          </cell>
          <cell r="AL168">
            <v>2747.17</v>
          </cell>
          <cell r="AM168">
            <v>148.38999999999999</v>
          </cell>
          <cell r="AN168">
            <v>60.48</v>
          </cell>
          <cell r="AW168">
            <v>21888.799999999999</v>
          </cell>
          <cell r="AX168">
            <v>228.68</v>
          </cell>
          <cell r="AY168">
            <v>1824.0666666666666</v>
          </cell>
        </row>
        <row r="169">
          <cell r="B169" t="str">
            <v>RECUPERO PROVISIONES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-1175</v>
          </cell>
          <cell r="W169">
            <v>0</v>
          </cell>
          <cell r="X169">
            <v>0</v>
          </cell>
          <cell r="Y169">
            <v>0</v>
          </cell>
          <cell r="Z169">
            <v>-468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-814.29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W169">
            <v>-814.29</v>
          </cell>
          <cell r="AX169">
            <v>0</v>
          </cell>
          <cell r="AY169">
            <v>-67.857500000000002</v>
          </cell>
        </row>
        <row r="170">
          <cell r="B170" t="str">
            <v>COSTOS INDIRECTOS</v>
          </cell>
          <cell r="R170">
            <v>11711.84</v>
          </cell>
          <cell r="S170">
            <v>16951.11</v>
          </cell>
          <cell r="T170">
            <v>14330.22</v>
          </cell>
          <cell r="U170">
            <v>15182.97</v>
          </cell>
          <cell r="V170">
            <v>16872.43</v>
          </cell>
          <cell r="W170">
            <v>21955.64</v>
          </cell>
          <cell r="X170">
            <v>6429.94</v>
          </cell>
          <cell r="Y170">
            <v>26137.37</v>
          </cell>
          <cell r="Z170">
            <v>20774.189999999999</v>
          </cell>
          <cell r="AA170">
            <v>15117.59</v>
          </cell>
          <cell r="AB170">
            <v>13541.11</v>
          </cell>
          <cell r="AC170">
            <v>10821.37</v>
          </cell>
          <cell r="AD170">
            <v>11155.62</v>
          </cell>
          <cell r="AE170">
            <v>14859.27</v>
          </cell>
          <cell r="AF170">
            <v>17254</v>
          </cell>
          <cell r="AG170">
            <v>16894.16</v>
          </cell>
          <cell r="AH170">
            <v>16018.81</v>
          </cell>
          <cell r="AI170">
            <v>13651.13</v>
          </cell>
          <cell r="AJ170">
            <v>13008.5</v>
          </cell>
          <cell r="AK170">
            <v>13099.91</v>
          </cell>
          <cell r="AL170">
            <v>12812.46</v>
          </cell>
          <cell r="AM170">
            <v>11005.72</v>
          </cell>
          <cell r="AN170">
            <v>17894.330000000002</v>
          </cell>
          <cell r="AW170">
            <v>168475.28</v>
          </cell>
          <cell r="AX170">
            <v>13541.11</v>
          </cell>
          <cell r="AY170">
            <v>14039.606666666668</v>
          </cell>
        </row>
        <row r="171">
          <cell r="B171" t="str">
            <v>INVESTIGACION DE MERCADO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1335</v>
          </cell>
          <cell r="AF171">
            <v>667.5</v>
          </cell>
          <cell r="AG171">
            <v>667.5</v>
          </cell>
          <cell r="AH171">
            <v>667.5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W171">
            <v>3337.5</v>
          </cell>
          <cell r="AX171">
            <v>0</v>
          </cell>
          <cell r="AY171">
            <v>278.125</v>
          </cell>
        </row>
        <row r="172">
          <cell r="B172" t="str">
            <v>DESARROLLO COMERCIAL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3524.93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1874.24</v>
          </cell>
          <cell r="AW172">
            <v>5399.17</v>
          </cell>
          <cell r="AX172">
            <v>0</v>
          </cell>
          <cell r="AY172">
            <v>449.93083333333334</v>
          </cell>
        </row>
        <row r="174">
          <cell r="B174" t="str">
            <v>TOTAL</v>
          </cell>
          <cell r="D174">
            <v>0</v>
          </cell>
          <cell r="E174">
            <v>0</v>
          </cell>
          <cell r="F174">
            <v>32427.48</v>
          </cell>
          <cell r="G174">
            <v>16859.219999999841</v>
          </cell>
          <cell r="H174">
            <v>35523.279999999548</v>
          </cell>
          <cell r="I174">
            <v>20108.759999999755</v>
          </cell>
          <cell r="J174">
            <v>20595.539999999924</v>
          </cell>
          <cell r="K174">
            <v>14800.82</v>
          </cell>
          <cell r="L174">
            <v>32057.85</v>
          </cell>
          <cell r="M174">
            <v>17077.03</v>
          </cell>
          <cell r="N174">
            <v>5985.0400000001</v>
          </cell>
          <cell r="O174">
            <v>26390.190000000115</v>
          </cell>
          <cell r="P174">
            <v>-4974.9700000000666</v>
          </cell>
          <cell r="Q174">
            <v>15731.01</v>
          </cell>
          <cell r="R174">
            <v>19928.05</v>
          </cell>
          <cell r="S174">
            <v>24085.950000000172</v>
          </cell>
          <cell r="T174">
            <v>26474.35</v>
          </cell>
          <cell r="U174">
            <v>47100.67</v>
          </cell>
          <cell r="V174">
            <v>26218.919999999671</v>
          </cell>
          <cell r="W174">
            <v>34470.319999999527</v>
          </cell>
          <cell r="X174">
            <v>9429.9599999999555</v>
          </cell>
          <cell r="Y174">
            <v>30189.179999999851</v>
          </cell>
          <cell r="Z174">
            <v>21498.479999999941</v>
          </cell>
          <cell r="AA174">
            <v>26355.03</v>
          </cell>
          <cell r="AB174">
            <v>17873.689999999999</v>
          </cell>
          <cell r="AC174">
            <v>18932.52</v>
          </cell>
          <cell r="AD174">
            <v>17473.25</v>
          </cell>
          <cell r="AE174">
            <v>24030.97</v>
          </cell>
          <cell r="AF174">
            <v>21719.360000000001</v>
          </cell>
          <cell r="AG174">
            <v>22009.86</v>
          </cell>
          <cell r="AH174">
            <v>22643.31</v>
          </cell>
          <cell r="AI174">
            <v>-22948.75</v>
          </cell>
          <cell r="AJ174">
            <v>36112.959999999999</v>
          </cell>
          <cell r="AK174">
            <v>16635.28</v>
          </cell>
          <cell r="AL174">
            <v>65624.63</v>
          </cell>
          <cell r="AM174">
            <v>14957.62</v>
          </cell>
          <cell r="AN174">
            <v>27761.57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W174">
            <v>264952.58</v>
          </cell>
          <cell r="AX174">
            <v>17873.689999999999</v>
          </cell>
          <cell r="AY174">
            <v>22079.381666666668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</sheetNames>
    <sheetDataSet>
      <sheetData sheetId="0" refreshError="1"/>
      <sheetData sheetId="1" refreshError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</sheetNames>
    <sheetDataSet>
      <sheetData sheetId="0"/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/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ON IRSA Clase VIII"/>
      <sheetName val="ON IRSA Clase VII"/>
      <sheetName val="Cresud Bapro USD 18M"/>
      <sheetName val="Cresud Bapro 18 M"/>
      <sheetName val="Cresud Rio 40M"/>
      <sheetName val="Cresud Rio USD 40 M "/>
      <sheetName val="Cresud Bapro USD2M"/>
      <sheetName val="Cresud Bapro USD 5 M"/>
      <sheetName val="Cresud Supervielle USD 3 M"/>
      <sheetName val="IRSA ICBC USD 50M"/>
      <sheetName val="Cresud Rio USD 10M"/>
      <sheetName val="Cresud Bapro USD 78M"/>
      <sheetName val="Cresud ICBC USD 20M"/>
      <sheetName val="Pamsa ARS 75 M"/>
      <sheetName val="IRSA ARS 125 M"/>
      <sheetName val="Cresud ITAU USD 6M"/>
      <sheetName val="Ciudad USD 4 M"/>
      <sheetName val="Cresud Provincia USD 5 M"/>
      <sheetName val="Cresud Provincia USD 18 M"/>
      <sheetName val="Cresud Bapro USD 2.8M"/>
      <sheetName val="Cresud Gali USD 12 M"/>
      <sheetName val="Cresud ITAU USD 6M 2do"/>
      <sheetName val="Cresud Gali USD 5 M"/>
      <sheetName val="Cresud Bapro USD 55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4">
          <cell r="G14">
            <v>560000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4">
          <cell r="G14">
            <v>560000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>
        <row r="21">
          <cell r="I21">
            <v>807609.33488219162</v>
          </cell>
        </row>
      </sheetData>
      <sheetData sheetId="97"/>
      <sheetData sheetId="98">
        <row r="21">
          <cell r="I21">
            <v>807609.33488219162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21">
          <cell r="I21">
            <v>807609.33488219162</v>
          </cell>
        </row>
      </sheetData>
      <sheetData sheetId="107">
        <row r="21">
          <cell r="I21">
            <v>807609.33488219162</v>
          </cell>
        </row>
      </sheetData>
      <sheetData sheetId="108"/>
      <sheetData sheetId="109"/>
      <sheetData sheetId="110"/>
      <sheetData sheetId="111">
        <row r="21">
          <cell r="I21">
            <v>807609.33488219162</v>
          </cell>
        </row>
      </sheetData>
      <sheetData sheetId="112">
        <row r="21">
          <cell r="I21">
            <v>807609.33488219162</v>
          </cell>
        </row>
      </sheetData>
      <sheetData sheetId="113">
        <row r="21">
          <cell r="I21">
            <v>807609.33488219162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/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/>
        </row>
        <row r="3">
          <cell r="I3"/>
        </row>
        <row r="4">
          <cell r="I4"/>
        </row>
        <row r="5">
          <cell r="I5"/>
        </row>
        <row r="6">
          <cell r="I6"/>
        </row>
        <row r="7">
          <cell r="I7"/>
        </row>
        <row r="8">
          <cell r="I8" t="str">
            <v>GL1500</v>
          </cell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</sheetData>
      <sheetData sheetId="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>
        <row r="2">
          <cell r="BO2" t="str">
            <v>LIQUIDACION DE F.P.C.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>
        <row r="1">
          <cell r="A1" t="str">
            <v>CUENTA</v>
          </cell>
          <cell r="B1" t="str">
            <v>DESCRI</v>
          </cell>
          <cell r="C1" t="str">
            <v>SUBDIA</v>
          </cell>
          <cell r="D1" t="str">
            <v>COMPRO</v>
          </cell>
          <cell r="E1" t="str">
            <v>NROCOM</v>
          </cell>
          <cell r="F1" t="str">
            <v>DESCRP</v>
          </cell>
          <cell r="G1" t="str">
            <v>FECHA</v>
          </cell>
          <cell r="H1" t="str">
            <v>DEBE</v>
          </cell>
          <cell r="I1" t="str">
            <v>HABER</v>
          </cell>
          <cell r="J1" t="str">
            <v>SALDO</v>
          </cell>
        </row>
        <row r="2">
          <cell r="A2" t="str">
            <v>9,1,4,01,01,00</v>
          </cell>
          <cell r="B2" t="str">
            <v>Intereses Pagados Préstamos Bancarios</v>
          </cell>
          <cell r="G2" t="str">
            <v>30/09/02</v>
          </cell>
          <cell r="J2">
            <v>8690942.4199999999</v>
          </cell>
        </row>
        <row r="3">
          <cell r="A3" t="str">
            <v>9,1,4,01,01,00</v>
          </cell>
          <cell r="B3" t="str">
            <v>Intereses Pagados Préstamos Bancarios</v>
          </cell>
          <cell r="C3" t="str">
            <v>D</v>
          </cell>
          <cell r="D3" t="str">
            <v>AD</v>
          </cell>
          <cell r="E3">
            <v>274039</v>
          </cell>
          <cell r="F3" t="str">
            <v>Devengamiento Interes Ptom Goldamn 10/02</v>
          </cell>
          <cell r="G3" t="str">
            <v>31/10/02</v>
          </cell>
          <cell r="H3">
            <v>981682.13</v>
          </cell>
          <cell r="J3">
            <v>9672624.5500000007</v>
          </cell>
        </row>
        <row r="4">
          <cell r="A4" t="str">
            <v>9,1,4,01,01,00</v>
          </cell>
          <cell r="B4" t="str">
            <v>Intereses Pagados Préstamos Bancarios</v>
          </cell>
          <cell r="C4" t="str">
            <v>D</v>
          </cell>
          <cell r="D4" t="str">
            <v>AD</v>
          </cell>
          <cell r="E4">
            <v>274058</v>
          </cell>
          <cell r="F4" t="str">
            <v>Devengamiento Ptmo Sind 10/02</v>
          </cell>
          <cell r="G4" t="str">
            <v>31/10/02</v>
          </cell>
          <cell r="H4">
            <v>664785</v>
          </cell>
          <cell r="J4">
            <v>10337409.550000001</v>
          </cell>
        </row>
        <row r="5">
          <cell r="A5" t="str">
            <v>9,1,4,01,01,00</v>
          </cell>
          <cell r="B5" t="str">
            <v>Intereses Pagados Préstamos Bancarios</v>
          </cell>
          <cell r="C5" t="str">
            <v>D</v>
          </cell>
          <cell r="D5" t="str">
            <v>AD</v>
          </cell>
          <cell r="E5">
            <v>274058</v>
          </cell>
          <cell r="F5" t="str">
            <v>Devengamiento Ptmo Sind 10/02</v>
          </cell>
          <cell r="G5" t="str">
            <v>31/10/02</v>
          </cell>
          <cell r="H5">
            <v>443190</v>
          </cell>
          <cell r="J5">
            <v>10780599.550000001</v>
          </cell>
        </row>
        <row r="6">
          <cell r="A6" t="str">
            <v>9,1,4,01,01,00</v>
          </cell>
          <cell r="B6" t="str">
            <v>Intereses Pagados Préstamos Bancarios</v>
          </cell>
          <cell r="C6" t="str">
            <v>D</v>
          </cell>
          <cell r="D6" t="str">
            <v>AD</v>
          </cell>
          <cell r="E6">
            <v>274058</v>
          </cell>
          <cell r="F6" t="str">
            <v>Devengamiento Ptmo Sind 10/02</v>
          </cell>
          <cell r="G6" t="str">
            <v>31/10/02</v>
          </cell>
          <cell r="H6">
            <v>332392.5</v>
          </cell>
          <cell r="J6">
            <v>11112992.050000001</v>
          </cell>
        </row>
        <row r="7">
          <cell r="A7" t="str">
            <v>9,1,4,01,01,00</v>
          </cell>
          <cell r="B7" t="str">
            <v>Intereses Pagados Préstamos Bancarios</v>
          </cell>
          <cell r="C7" t="str">
            <v>D</v>
          </cell>
          <cell r="D7" t="str">
            <v>AD</v>
          </cell>
          <cell r="E7">
            <v>274058</v>
          </cell>
          <cell r="F7" t="str">
            <v>Devengamiento Ptmo Sind 10/02</v>
          </cell>
          <cell r="G7" t="str">
            <v>31/10/02</v>
          </cell>
          <cell r="H7">
            <v>221595</v>
          </cell>
          <cell r="J7">
            <v>11334587.050000001</v>
          </cell>
        </row>
        <row r="8">
          <cell r="A8" t="str">
            <v>9,1,4,01,01,00</v>
          </cell>
          <cell r="B8" t="str">
            <v>Intereses Pagados Préstamos Bancarios</v>
          </cell>
          <cell r="C8" t="str">
            <v>D</v>
          </cell>
          <cell r="D8" t="str">
            <v>AD</v>
          </cell>
          <cell r="E8">
            <v>274058</v>
          </cell>
          <cell r="F8" t="str">
            <v>Devengamiento Ptmo Sind 10/02</v>
          </cell>
          <cell r="G8" t="str">
            <v>31/10/02</v>
          </cell>
          <cell r="H8">
            <v>110797.5</v>
          </cell>
          <cell r="J8">
            <v>11445384.550000001</v>
          </cell>
        </row>
        <row r="9">
          <cell r="A9" t="str">
            <v>9,1,4,01,01,00</v>
          </cell>
          <cell r="B9" t="str">
            <v>Intereses Pagados Préstamos Bancarios</v>
          </cell>
          <cell r="G9" t="str">
            <v>31/10/02</v>
          </cell>
          <cell r="J9">
            <v>11445384.550000001</v>
          </cell>
        </row>
        <row r="10">
          <cell r="A10" t="str">
            <v>9,1,4,01,01,00</v>
          </cell>
          <cell r="B10" t="str">
            <v>Intereses Pagados Préstamos Bancarios</v>
          </cell>
          <cell r="C10" t="str">
            <v>D</v>
          </cell>
          <cell r="D10" t="str">
            <v>AD</v>
          </cell>
          <cell r="E10">
            <v>275055</v>
          </cell>
          <cell r="F10" t="str">
            <v>Deveng Intereses Ptmo Goldman 11/02</v>
          </cell>
          <cell r="G10" t="str">
            <v>30/11/02</v>
          </cell>
          <cell r="H10">
            <v>982401.84</v>
          </cell>
          <cell r="J10">
            <v>12427786.390000001</v>
          </cell>
        </row>
        <row r="11">
          <cell r="A11" t="str">
            <v>9,1,4,01,01,00</v>
          </cell>
          <cell r="B11" t="str">
            <v>Intereses Pagados Préstamos Bancarios</v>
          </cell>
          <cell r="C11" t="str">
            <v>D</v>
          </cell>
          <cell r="D11" t="str">
            <v>AD</v>
          </cell>
          <cell r="E11">
            <v>275077</v>
          </cell>
          <cell r="F11" t="str">
            <v>Devenga int pmo sind hasta 21/11/02</v>
          </cell>
          <cell r="G11" t="str">
            <v>30/11/02</v>
          </cell>
          <cell r="H11">
            <v>91580.65</v>
          </cell>
          <cell r="J11">
            <v>12519367.039999999</v>
          </cell>
        </row>
        <row r="12">
          <cell r="A12" t="str">
            <v>9,1,4,01,01,00</v>
          </cell>
          <cell r="B12" t="str">
            <v>Intereses Pagados Préstamos Bancarios</v>
          </cell>
          <cell r="C12" t="str">
            <v>D</v>
          </cell>
          <cell r="D12" t="str">
            <v>AD</v>
          </cell>
          <cell r="E12">
            <v>275077</v>
          </cell>
          <cell r="F12" t="str">
            <v>Devenga int pmo sind hasta 21/11/02</v>
          </cell>
          <cell r="G12" t="str">
            <v>30/11/02</v>
          </cell>
          <cell r="H12">
            <v>274741.86</v>
          </cell>
          <cell r="J12">
            <v>12794108.9</v>
          </cell>
        </row>
        <row r="13">
          <cell r="A13" t="str">
            <v>9,1,4,01,01,00</v>
          </cell>
          <cell r="B13" t="str">
            <v>Intereses Pagados Préstamos Bancarios</v>
          </cell>
          <cell r="C13" t="str">
            <v>D</v>
          </cell>
          <cell r="D13" t="str">
            <v>AD</v>
          </cell>
          <cell r="E13">
            <v>275077</v>
          </cell>
          <cell r="F13" t="str">
            <v>Devenga int pmo sind hasta 21/11/02</v>
          </cell>
          <cell r="G13" t="str">
            <v>30/11/02</v>
          </cell>
          <cell r="H13">
            <v>183161.28</v>
          </cell>
          <cell r="J13">
            <v>12977270.18</v>
          </cell>
        </row>
        <row r="14">
          <cell r="A14" t="str">
            <v>9,1,4,01,01,00</v>
          </cell>
          <cell r="B14" t="str">
            <v>Intereses Pagados Préstamos Bancarios</v>
          </cell>
          <cell r="C14" t="str">
            <v>D</v>
          </cell>
          <cell r="D14" t="str">
            <v>AD</v>
          </cell>
          <cell r="E14">
            <v>275077</v>
          </cell>
          <cell r="F14" t="str">
            <v>Devenga int pmo sind hasta 21/11/02</v>
          </cell>
          <cell r="G14" t="str">
            <v>30/11/02</v>
          </cell>
          <cell r="H14">
            <v>549483.79</v>
          </cell>
          <cell r="J14">
            <v>13526753.970000001</v>
          </cell>
        </row>
        <row r="15">
          <cell r="A15" t="str">
            <v>9,1,4,01,01,00</v>
          </cell>
          <cell r="B15" t="str">
            <v>Intereses Pagados Préstamos Bancarios</v>
          </cell>
          <cell r="C15" t="str">
            <v>D</v>
          </cell>
          <cell r="D15" t="str">
            <v>AD</v>
          </cell>
          <cell r="E15">
            <v>275077</v>
          </cell>
          <cell r="F15" t="str">
            <v>Devenga int pmo sind hasta 21/11/02</v>
          </cell>
          <cell r="G15" t="str">
            <v>30/11/02</v>
          </cell>
          <cell r="H15">
            <v>366322.5</v>
          </cell>
          <cell r="J15">
            <v>13893076.470000001</v>
          </cell>
        </row>
        <row r="16">
          <cell r="A16" t="str">
            <v>9,1,4,01,01,00</v>
          </cell>
          <cell r="B16" t="str">
            <v>Intereses Pagados Préstamos Bancarios</v>
          </cell>
          <cell r="C16" t="str">
            <v>D</v>
          </cell>
          <cell r="D16" t="str">
            <v>AD</v>
          </cell>
          <cell r="E16">
            <v>275078</v>
          </cell>
          <cell r="F16" t="str">
            <v>Devenga int Pmo Boston desde 21/11/02</v>
          </cell>
          <cell r="G16" t="str">
            <v>30/11/02</v>
          </cell>
          <cell r="H16">
            <v>422381.06</v>
          </cell>
          <cell r="J16">
            <v>14315457.529999999</v>
          </cell>
        </row>
        <row r="17">
          <cell r="A17" t="str">
            <v>9,1,4,01,01,00</v>
          </cell>
          <cell r="B17" t="str">
            <v>Intereses Pagados Préstamos Bancarios</v>
          </cell>
          <cell r="G17" t="str">
            <v>30/11/02</v>
          </cell>
          <cell r="J17">
            <v>14315457.529999999</v>
          </cell>
        </row>
        <row r="18">
          <cell r="A18" t="str">
            <v>9,1,4,01,01,00</v>
          </cell>
          <cell r="B18" t="str">
            <v>Intereses Pagados Préstamos Bancarios</v>
          </cell>
          <cell r="C18" t="str">
            <v>D</v>
          </cell>
          <cell r="D18" t="str">
            <v>AD</v>
          </cell>
          <cell r="E18">
            <v>276035</v>
          </cell>
          <cell r="F18" t="str">
            <v>anulado</v>
          </cell>
          <cell r="G18" t="str">
            <v>31/12/02</v>
          </cell>
          <cell r="I18">
            <v>0</v>
          </cell>
          <cell r="J18">
            <v>14315457.529999999</v>
          </cell>
        </row>
        <row r="19">
          <cell r="A19" t="str">
            <v>9,1,4,01,01,00</v>
          </cell>
          <cell r="B19" t="str">
            <v>Intereses Pagados Préstamos Bancarios</v>
          </cell>
          <cell r="C19" t="str">
            <v>D</v>
          </cell>
          <cell r="D19" t="str">
            <v>AD</v>
          </cell>
          <cell r="E19">
            <v>276037</v>
          </cell>
          <cell r="F19" t="str">
            <v>anulado</v>
          </cell>
          <cell r="G19" t="str">
            <v>31/12/02</v>
          </cell>
          <cell r="I19">
            <v>0</v>
          </cell>
          <cell r="J19">
            <v>14315457.529999999</v>
          </cell>
        </row>
        <row r="20">
          <cell r="A20" t="str">
            <v>9,1,4,01,01,00</v>
          </cell>
          <cell r="B20" t="str">
            <v>Intereses Pagados Préstamos Bancarios</v>
          </cell>
          <cell r="C20" t="str">
            <v>D</v>
          </cell>
          <cell r="D20" t="str">
            <v>AD</v>
          </cell>
          <cell r="E20">
            <v>276039</v>
          </cell>
          <cell r="F20" t="str">
            <v>anulado</v>
          </cell>
          <cell r="G20" t="str">
            <v>31/12/02</v>
          </cell>
          <cell r="I20">
            <v>0</v>
          </cell>
          <cell r="J20">
            <v>14315457.529999999</v>
          </cell>
        </row>
        <row r="21">
          <cell r="A21" t="str">
            <v>9,1,4,01,01,00</v>
          </cell>
          <cell r="B21" t="str">
            <v>Intereses Pagados Préstamos Bancarios</v>
          </cell>
          <cell r="C21" t="str">
            <v>D</v>
          </cell>
          <cell r="D21" t="str">
            <v>AD</v>
          </cell>
          <cell r="E21">
            <v>276041</v>
          </cell>
          <cell r="F21" t="str">
            <v>anulado</v>
          </cell>
          <cell r="G21" t="str">
            <v>31/12/02</v>
          </cell>
          <cell r="I21">
            <v>0</v>
          </cell>
          <cell r="J21">
            <v>14315457.529999999</v>
          </cell>
        </row>
        <row r="22">
          <cell r="A22" t="str">
            <v>9,1,4,01,01,00</v>
          </cell>
          <cell r="B22" t="str">
            <v>Intereses Pagados Préstamos Bancarios</v>
          </cell>
          <cell r="C22" t="str">
            <v>D</v>
          </cell>
          <cell r="D22" t="str">
            <v>AD</v>
          </cell>
          <cell r="E22">
            <v>276043</v>
          </cell>
          <cell r="F22" t="str">
            <v>anulado</v>
          </cell>
          <cell r="G22" t="str">
            <v>31/12/02</v>
          </cell>
          <cell r="I22">
            <v>0</v>
          </cell>
          <cell r="J22">
            <v>14315457.529999999</v>
          </cell>
        </row>
        <row r="23">
          <cell r="A23" t="str">
            <v>9,1,4,01,01,00</v>
          </cell>
          <cell r="B23" t="str">
            <v>Intereses Pagados Préstamos Bancarios</v>
          </cell>
          <cell r="C23" t="str">
            <v>D</v>
          </cell>
          <cell r="D23" t="str">
            <v>AD</v>
          </cell>
          <cell r="E23">
            <v>276049</v>
          </cell>
          <cell r="F23" t="str">
            <v>Ajusta Intereses y Retenciones de 11/02</v>
          </cell>
          <cell r="G23" t="str">
            <v>31/12/02</v>
          </cell>
          <cell r="I23">
            <v>40929.53</v>
          </cell>
          <cell r="J23">
            <v>14274528</v>
          </cell>
        </row>
        <row r="24">
          <cell r="A24" t="str">
            <v>9,1,4,01,01,00</v>
          </cell>
          <cell r="B24" t="str">
            <v>Intereses Pagados Préstamos Bancarios</v>
          </cell>
          <cell r="C24" t="str">
            <v>D</v>
          </cell>
          <cell r="D24" t="str">
            <v>AD</v>
          </cell>
          <cell r="E24">
            <v>276049</v>
          </cell>
          <cell r="F24" t="str">
            <v>Ajusta Intereses y Retenciones de 11/02</v>
          </cell>
          <cell r="G24" t="str">
            <v>31/12/02</v>
          </cell>
          <cell r="I24">
            <v>150798.38</v>
          </cell>
          <cell r="J24">
            <v>14123729.619999999</v>
          </cell>
        </row>
        <row r="25">
          <cell r="A25" t="str">
            <v>9,1,4,01,01,00</v>
          </cell>
          <cell r="B25" t="str">
            <v>Intereses Pagados Préstamos Bancarios</v>
          </cell>
          <cell r="C25" t="str">
            <v>D</v>
          </cell>
          <cell r="D25" t="str">
            <v>AD</v>
          </cell>
          <cell r="E25">
            <v>276050</v>
          </cell>
          <cell r="F25" t="str">
            <v>Devengamiento Intereses Pmo Sind 12/02</v>
          </cell>
          <cell r="G25" t="str">
            <v>31/12/02</v>
          </cell>
          <cell r="H25">
            <v>518214.26</v>
          </cell>
          <cell r="J25">
            <v>14641943.880000001</v>
          </cell>
        </row>
        <row r="26">
          <cell r="A26" t="str">
            <v>9,1,4,01,01,00</v>
          </cell>
          <cell r="B26" t="str">
            <v>Intereses Pagados Préstamos Bancarios</v>
          </cell>
          <cell r="C26" t="str">
            <v>D</v>
          </cell>
          <cell r="D26" t="str">
            <v>AD</v>
          </cell>
          <cell r="E26">
            <v>276049</v>
          </cell>
          <cell r="F26" t="str">
            <v>Ajusta Intereses y Retenciones de 11/02</v>
          </cell>
          <cell r="G26" t="str">
            <v>31/12/02</v>
          </cell>
          <cell r="I26">
            <v>41646.15</v>
          </cell>
          <cell r="J26">
            <v>14600297.73</v>
          </cell>
        </row>
        <row r="27">
          <cell r="A27" t="str">
            <v>9,1,4,01,01,00</v>
          </cell>
          <cell r="B27" t="str">
            <v>Intereses Pagados Préstamos Bancarios</v>
          </cell>
          <cell r="C27" t="str">
            <v>D</v>
          </cell>
          <cell r="D27" t="str">
            <v>AD</v>
          </cell>
          <cell r="E27">
            <v>276103</v>
          </cell>
          <cell r="F27" t="str">
            <v>Cancelación de préstamo Goldmand Sachs</v>
          </cell>
          <cell r="G27" t="str">
            <v>31/12/02</v>
          </cell>
          <cell r="I27">
            <v>5017715.5199999996</v>
          </cell>
          <cell r="J27">
            <v>9582582.2100000009</v>
          </cell>
        </row>
        <row r="28">
          <cell r="A28" t="str">
            <v>9,1,4,01,01,00</v>
          </cell>
          <cell r="B28" t="str">
            <v>Intereses Pagados Préstamos Bancarios</v>
          </cell>
          <cell r="C28" t="str">
            <v>D</v>
          </cell>
          <cell r="D28" t="str">
            <v>AD</v>
          </cell>
          <cell r="E28">
            <v>276130</v>
          </cell>
          <cell r="F28" t="str">
            <v>Ajusta intereses HSBC al 12/02</v>
          </cell>
          <cell r="G28" t="str">
            <v>31/12/02</v>
          </cell>
          <cell r="H28">
            <v>84519.6</v>
          </cell>
          <cell r="J28">
            <v>9667101.8100000005</v>
          </cell>
        </row>
        <row r="29">
          <cell r="A29" t="str">
            <v>9,1,4,01,01,00</v>
          </cell>
          <cell r="B29" t="str">
            <v>Intereses Pagados Préstamos Bancarios</v>
          </cell>
          <cell r="G29" t="str">
            <v>31/12/02</v>
          </cell>
          <cell r="J29">
            <v>9667101.8100000005</v>
          </cell>
        </row>
        <row r="30">
          <cell r="A30" t="str">
            <v>9,1,4,01,02,00</v>
          </cell>
          <cell r="B30" t="str">
            <v>Intereses Pagados Oblig. Negociables</v>
          </cell>
          <cell r="G30" t="str">
            <v>30/09/02</v>
          </cell>
          <cell r="J30">
            <v>4600448.8899999997</v>
          </cell>
        </row>
        <row r="31">
          <cell r="A31" t="str">
            <v>9,1,4,01,02,00</v>
          </cell>
          <cell r="B31" t="str">
            <v>Intereses Pagados Oblig. Negociables</v>
          </cell>
          <cell r="C31" t="str">
            <v>D</v>
          </cell>
          <cell r="D31" t="str">
            <v>AD</v>
          </cell>
          <cell r="E31">
            <v>274068</v>
          </cell>
          <cell r="F31" t="str">
            <v>Devengamiento PARCKS en cartera 10/02</v>
          </cell>
          <cell r="G31" t="str">
            <v>31/10/02</v>
          </cell>
          <cell r="H31">
            <v>740581.46</v>
          </cell>
          <cell r="J31">
            <v>5341030.3499999996</v>
          </cell>
        </row>
        <row r="32">
          <cell r="A32" t="str">
            <v>9,1,4,01,02,00</v>
          </cell>
          <cell r="B32" t="str">
            <v>Intereses Pagados Oblig. Negociables</v>
          </cell>
          <cell r="C32" t="str">
            <v>D</v>
          </cell>
          <cell r="D32" t="str">
            <v>AD</v>
          </cell>
          <cell r="E32">
            <v>274068</v>
          </cell>
          <cell r="F32" t="str">
            <v>Devengamiento PARCKS en cartera 10/02</v>
          </cell>
          <cell r="G32" t="str">
            <v>31/10/02</v>
          </cell>
          <cell r="I32">
            <v>740581.46</v>
          </cell>
          <cell r="J32">
            <v>4600448.8899999997</v>
          </cell>
        </row>
        <row r="33">
          <cell r="A33" t="str">
            <v>9,1,4,01,02,00</v>
          </cell>
          <cell r="B33" t="str">
            <v>Intereses Pagados Oblig. Negociables</v>
          </cell>
          <cell r="C33" t="str">
            <v>D</v>
          </cell>
          <cell r="D33" t="str">
            <v>AD</v>
          </cell>
          <cell r="E33">
            <v>274069</v>
          </cell>
          <cell r="F33" t="str">
            <v>Devenga intereses Bono 43.5 10/02</v>
          </cell>
          <cell r="G33" t="str">
            <v>31/10/02</v>
          </cell>
          <cell r="H33">
            <v>1460780.09</v>
          </cell>
          <cell r="J33">
            <v>6061228.9800000004</v>
          </cell>
        </row>
        <row r="34">
          <cell r="A34" t="str">
            <v>9,1,4,01,02,00</v>
          </cell>
          <cell r="B34" t="str">
            <v>Intereses Pagados Oblig. Negociables</v>
          </cell>
          <cell r="G34" t="str">
            <v>31/10/02</v>
          </cell>
          <cell r="J34">
            <v>6061228.9800000004</v>
          </cell>
        </row>
        <row r="35">
          <cell r="A35" t="str">
            <v>9,1,4,01,02,00</v>
          </cell>
          <cell r="B35" t="str">
            <v>Intereses Pagados Oblig. Negociables</v>
          </cell>
          <cell r="C35" t="str">
            <v>D</v>
          </cell>
          <cell r="D35" t="str">
            <v>AD</v>
          </cell>
          <cell r="E35">
            <v>275057</v>
          </cell>
          <cell r="F35" t="str">
            <v>Devengamiento PARCKS en cartera 11/02</v>
          </cell>
          <cell r="G35" t="str">
            <v>30/11/02</v>
          </cell>
          <cell r="H35">
            <v>740581.46</v>
          </cell>
          <cell r="J35">
            <v>6801810.4400000004</v>
          </cell>
        </row>
        <row r="36">
          <cell r="A36" t="str">
            <v>9,1,4,01,02,00</v>
          </cell>
          <cell r="B36" t="str">
            <v>Intereses Pagados Oblig. Negociables</v>
          </cell>
          <cell r="C36" t="str">
            <v>D</v>
          </cell>
          <cell r="D36" t="str">
            <v>AD</v>
          </cell>
          <cell r="E36">
            <v>275057</v>
          </cell>
          <cell r="F36" t="str">
            <v>Devengamiento PARCKS en cartera 11/02</v>
          </cell>
          <cell r="G36" t="str">
            <v>30/11/02</v>
          </cell>
          <cell r="I36">
            <v>740581.46</v>
          </cell>
          <cell r="J36">
            <v>6061228.9800000004</v>
          </cell>
        </row>
        <row r="37">
          <cell r="A37" t="str">
            <v>9,1,4,01,02,00</v>
          </cell>
          <cell r="B37" t="str">
            <v>Intereses Pagados Oblig. Negociables</v>
          </cell>
          <cell r="C37" t="str">
            <v>D</v>
          </cell>
          <cell r="D37" t="str">
            <v>AD</v>
          </cell>
          <cell r="E37">
            <v>275074</v>
          </cell>
          <cell r="F37" t="str">
            <v>Devengamiento de Interes 11/02</v>
          </cell>
          <cell r="G37" t="str">
            <v>30/11/02</v>
          </cell>
          <cell r="H37">
            <v>809920.71</v>
          </cell>
          <cell r="J37">
            <v>6871149.6900000004</v>
          </cell>
        </row>
        <row r="38">
          <cell r="A38" t="str">
            <v>9,1,4,01,02,00</v>
          </cell>
          <cell r="B38" t="str">
            <v>Intereses Pagados Oblig. Negociables</v>
          </cell>
          <cell r="C38" t="str">
            <v>D</v>
          </cell>
          <cell r="D38" t="str">
            <v>AD</v>
          </cell>
          <cell r="E38">
            <v>275087</v>
          </cell>
          <cell r="F38" t="str">
            <v>Aj intereses por cambio de tasa</v>
          </cell>
          <cell r="G38" t="str">
            <v>30/11/02</v>
          </cell>
          <cell r="I38">
            <v>4387659.8</v>
          </cell>
          <cell r="J38">
            <v>2483489.89</v>
          </cell>
        </row>
        <row r="39">
          <cell r="A39" t="str">
            <v>9,1,4,01,02,00</v>
          </cell>
          <cell r="B39" t="str">
            <v>Intereses Pagados Oblig. Negociables</v>
          </cell>
          <cell r="C39" t="str">
            <v>D</v>
          </cell>
          <cell r="D39" t="str">
            <v>AD</v>
          </cell>
          <cell r="E39">
            <v>275089</v>
          </cell>
          <cell r="F39" t="str">
            <v>Devenag int y reg dif cbio ON conv 11/02</v>
          </cell>
          <cell r="G39" t="str">
            <v>30/11/02</v>
          </cell>
          <cell r="H39">
            <v>1263409.19</v>
          </cell>
          <cell r="J39">
            <v>3746899.08</v>
          </cell>
        </row>
        <row r="40">
          <cell r="A40" t="str">
            <v>9,1,4,01,02,00</v>
          </cell>
          <cell r="B40" t="str">
            <v>Intereses Pagados Oblig. Negociables</v>
          </cell>
          <cell r="G40" t="str">
            <v>30/11/02</v>
          </cell>
          <cell r="J40">
            <v>3746899.08</v>
          </cell>
        </row>
        <row r="41">
          <cell r="A41" t="str">
            <v>9,1,4,01,02,00</v>
          </cell>
          <cell r="B41" t="str">
            <v>Intereses Pagados Oblig. Negociables</v>
          </cell>
          <cell r="C41" t="str">
            <v>D</v>
          </cell>
          <cell r="D41" t="str">
            <v>AD</v>
          </cell>
          <cell r="E41">
            <v>276048</v>
          </cell>
          <cell r="F41" t="str">
            <v>Deveng Intereses y Dif de Cbio 12/02</v>
          </cell>
          <cell r="G41" t="str">
            <v>31/12/02</v>
          </cell>
          <cell r="H41">
            <v>370983.42</v>
          </cell>
          <cell r="J41">
            <v>4117882.5</v>
          </cell>
        </row>
        <row r="42">
          <cell r="A42" t="str">
            <v>9,1,4,01,02,00</v>
          </cell>
          <cell r="B42" t="str">
            <v>Intereses Pagados Oblig. Negociables</v>
          </cell>
          <cell r="C42" t="str">
            <v>D</v>
          </cell>
          <cell r="D42" t="str">
            <v>AD</v>
          </cell>
          <cell r="E42">
            <v>276053</v>
          </cell>
          <cell r="F42" t="str">
            <v>Devengamiento de parks 12/02</v>
          </cell>
          <cell r="G42" t="str">
            <v>31/12/02</v>
          </cell>
          <cell r="H42">
            <v>740581.46</v>
          </cell>
          <cell r="J42">
            <v>4858463.96</v>
          </cell>
        </row>
        <row r="43">
          <cell r="A43" t="str">
            <v>9,1,4,01,02,00</v>
          </cell>
          <cell r="B43" t="str">
            <v>Intereses Pagados Oblig. Negociables</v>
          </cell>
          <cell r="C43" t="str">
            <v>D</v>
          </cell>
          <cell r="D43" t="str">
            <v>AD</v>
          </cell>
          <cell r="E43">
            <v>276053</v>
          </cell>
          <cell r="F43" t="str">
            <v>Devengamiento de parks 12/02</v>
          </cell>
          <cell r="G43" t="str">
            <v>31/12/02</v>
          </cell>
          <cell r="I43">
            <v>740581.46</v>
          </cell>
          <cell r="J43">
            <v>4117882.5</v>
          </cell>
        </row>
        <row r="44">
          <cell r="A44" t="str">
            <v>9,1,4,01,02,00</v>
          </cell>
          <cell r="B44" t="str">
            <v>Intereses Pagados Oblig. Negociables</v>
          </cell>
          <cell r="C44" t="str">
            <v>D</v>
          </cell>
          <cell r="D44" t="str">
            <v>AD</v>
          </cell>
          <cell r="E44">
            <v>276055</v>
          </cell>
          <cell r="F44" t="str">
            <v>Aj Deveng de Inter 11/02 x Menor Tasa</v>
          </cell>
          <cell r="G44" t="str">
            <v>31/12/02</v>
          </cell>
          <cell r="I44">
            <v>129727.75</v>
          </cell>
          <cell r="J44">
            <v>3988154.75</v>
          </cell>
        </row>
        <row r="45">
          <cell r="A45" t="str">
            <v>9,1,4,01,02,00</v>
          </cell>
          <cell r="B45" t="str">
            <v>Intereses Pagados Oblig. Negociables</v>
          </cell>
          <cell r="C45" t="str">
            <v>D</v>
          </cell>
          <cell r="D45" t="str">
            <v>AD</v>
          </cell>
          <cell r="E45">
            <v>276069</v>
          </cell>
          <cell r="F45" t="str">
            <v>Ajusta Dev de Intereses 11/02</v>
          </cell>
          <cell r="G45" t="str">
            <v>31/12/02</v>
          </cell>
          <cell r="H45">
            <v>29881.96</v>
          </cell>
          <cell r="J45">
            <v>4018036.71</v>
          </cell>
        </row>
        <row r="46">
          <cell r="A46" t="str">
            <v>9,1,4,01,02,00</v>
          </cell>
          <cell r="B46" t="str">
            <v>Intereses Pagados Oblig. Negociables</v>
          </cell>
          <cell r="C46" t="str">
            <v>D</v>
          </cell>
          <cell r="D46" t="str">
            <v>AD</v>
          </cell>
          <cell r="E46">
            <v>276137</v>
          </cell>
          <cell r="F46" t="str">
            <v>Deveng Intereses Reg Dif de cbio 12/02</v>
          </cell>
          <cell r="G46" t="str">
            <v>31/12/02</v>
          </cell>
          <cell r="H46">
            <v>2321555.7200000002</v>
          </cell>
          <cell r="J46">
            <v>6339592.4299999997</v>
          </cell>
        </row>
        <row r="47">
          <cell r="A47" t="str">
            <v>9,1,4,01,02,00</v>
          </cell>
          <cell r="B47" t="str">
            <v>Intereses Pagados Oblig. Negociables</v>
          </cell>
          <cell r="G47" t="str">
            <v>31/12/02</v>
          </cell>
          <cell r="J47">
            <v>6339592.4299999997</v>
          </cell>
        </row>
        <row r="48">
          <cell r="A48" t="str">
            <v>9,1,4,01,03,00</v>
          </cell>
          <cell r="B48" t="str">
            <v>Intereses Pagados Deudas Hipotecarias</v>
          </cell>
          <cell r="G48" t="str">
            <v>30/09/02</v>
          </cell>
          <cell r="J48">
            <v>3694.62</v>
          </cell>
        </row>
        <row r="49">
          <cell r="A49" t="str">
            <v>9,1,4,01,03,00</v>
          </cell>
          <cell r="B49" t="str">
            <v>Intereses Pagados Deudas Hipotecarias</v>
          </cell>
          <cell r="C49" t="str">
            <v>D</v>
          </cell>
          <cell r="D49" t="str">
            <v>AD</v>
          </cell>
          <cell r="E49">
            <v>274067</v>
          </cell>
          <cell r="F49" t="str">
            <v>Reg dif cbio e intereses hip.Piscis 10/2</v>
          </cell>
          <cell r="G49" t="str">
            <v>31/10/02</v>
          </cell>
          <cell r="H49">
            <v>5845.39</v>
          </cell>
          <cell r="J49">
            <v>9540.01</v>
          </cell>
        </row>
        <row r="50">
          <cell r="A50" t="str">
            <v>9,1,4,01,03,00</v>
          </cell>
          <cell r="B50" t="str">
            <v>Intereses Pagados Deudas Hipotecarias</v>
          </cell>
          <cell r="G50" t="str">
            <v>31/10/02</v>
          </cell>
          <cell r="J50">
            <v>9540.01</v>
          </cell>
        </row>
        <row r="51">
          <cell r="A51" t="str">
            <v>9,1,4,01,03,00</v>
          </cell>
          <cell r="B51" t="str">
            <v>Intereses Pagados Deudas Hipotecarias</v>
          </cell>
          <cell r="C51" t="str">
            <v>D</v>
          </cell>
          <cell r="D51" t="str">
            <v>AD</v>
          </cell>
          <cell r="E51">
            <v>275044</v>
          </cell>
          <cell r="F51" t="str">
            <v>Reg Interes hip. Pisis 11/02</v>
          </cell>
          <cell r="G51" t="str">
            <v>30/11/02</v>
          </cell>
          <cell r="H51">
            <v>5656.83</v>
          </cell>
          <cell r="J51">
            <v>15196.84</v>
          </cell>
        </row>
        <row r="52">
          <cell r="A52" t="str">
            <v>9,1,4,01,03,00</v>
          </cell>
          <cell r="B52" t="str">
            <v>Intereses Pagados Deudas Hipotecarias</v>
          </cell>
          <cell r="G52" t="str">
            <v>30/11/02</v>
          </cell>
          <cell r="J52">
            <v>15196.84</v>
          </cell>
        </row>
        <row r="53">
          <cell r="A53" t="str">
            <v>9,1,4,01,03,00</v>
          </cell>
          <cell r="B53" t="str">
            <v>Intereses Pagados Deudas Hipotecarias</v>
          </cell>
          <cell r="C53" t="str">
            <v>D</v>
          </cell>
          <cell r="D53" t="str">
            <v>AD</v>
          </cell>
          <cell r="E53">
            <v>276033</v>
          </cell>
          <cell r="F53" t="str">
            <v>Deveng Interes Hip Hot Pisis 12/02</v>
          </cell>
          <cell r="G53" t="str">
            <v>31/12/02</v>
          </cell>
          <cell r="H53">
            <v>5596.3</v>
          </cell>
          <cell r="J53">
            <v>20793.14</v>
          </cell>
        </row>
        <row r="54">
          <cell r="A54" t="str">
            <v>9,1,4,01,03,00</v>
          </cell>
          <cell r="B54" t="str">
            <v>Intereses Pagados Deudas Hipotecarias</v>
          </cell>
          <cell r="G54" t="str">
            <v>31/12/02</v>
          </cell>
          <cell r="J54">
            <v>20793.14</v>
          </cell>
        </row>
        <row r="55">
          <cell r="A55" t="str">
            <v>9,1,4,01,04,00</v>
          </cell>
          <cell r="B55" t="str">
            <v>Intereses Ds Impositivas y Previsionales</v>
          </cell>
          <cell r="G55" t="str">
            <v>30/09/02</v>
          </cell>
          <cell r="J55">
            <v>104847.63</v>
          </cell>
        </row>
        <row r="56">
          <cell r="A56" t="str">
            <v>9,1,4,01,04,00</v>
          </cell>
          <cell r="B56" t="str">
            <v>Intereses Ds Impositivas y Previsionales</v>
          </cell>
          <cell r="C56" t="str">
            <v>D</v>
          </cell>
          <cell r="D56" t="str">
            <v>CO</v>
          </cell>
          <cell r="E56">
            <v>274001</v>
          </cell>
          <cell r="F56" t="str">
            <v>Asiento de compras de  1/10/02-31/10/02</v>
          </cell>
          <cell r="G56" t="str">
            <v>31/10/02</v>
          </cell>
          <cell r="H56">
            <v>27104.59</v>
          </cell>
          <cell r="J56">
            <v>131952.22</v>
          </cell>
        </row>
        <row r="57">
          <cell r="A57" t="str">
            <v>9,1,4,01,04,00</v>
          </cell>
          <cell r="B57" t="str">
            <v>Intereses Ds Impositivas y Previsionales</v>
          </cell>
          <cell r="C57" t="str">
            <v>D</v>
          </cell>
          <cell r="D57" t="str">
            <v>PT</v>
          </cell>
          <cell r="E57">
            <v>274001</v>
          </cell>
          <cell r="F57" t="str">
            <v>Asiento de caja de  1/10/02-31/10/02</v>
          </cell>
          <cell r="G57" t="str">
            <v>31/10/02</v>
          </cell>
          <cell r="H57">
            <v>4398.49</v>
          </cell>
          <cell r="J57">
            <v>136350.71</v>
          </cell>
        </row>
        <row r="58">
          <cell r="A58" t="str">
            <v>9,1,4,01,04,00</v>
          </cell>
          <cell r="B58" t="str">
            <v>Intereses Ds Impositivas y Previsionales</v>
          </cell>
          <cell r="G58" t="str">
            <v>31/10/02</v>
          </cell>
          <cell r="J58">
            <v>136350.71</v>
          </cell>
        </row>
        <row r="59">
          <cell r="A59" t="str">
            <v>9,1,4,01,04,00</v>
          </cell>
          <cell r="B59" t="str">
            <v>Intereses Ds Impositivas y Previsionales</v>
          </cell>
          <cell r="C59" t="str">
            <v>D</v>
          </cell>
          <cell r="D59" t="str">
            <v>CO</v>
          </cell>
          <cell r="E59">
            <v>275001</v>
          </cell>
          <cell r="F59" t="str">
            <v>Asiento de compras de  1/11/02-30/11/02</v>
          </cell>
          <cell r="G59" t="str">
            <v>30/11/02</v>
          </cell>
          <cell r="H59">
            <v>18346.28</v>
          </cell>
          <cell r="J59">
            <v>154696.99</v>
          </cell>
        </row>
        <row r="60">
          <cell r="A60" t="str">
            <v>9,1,4,01,04,00</v>
          </cell>
          <cell r="B60" t="str">
            <v>Intereses Ds Impositivas y Previsionales</v>
          </cell>
          <cell r="C60" t="str">
            <v>D</v>
          </cell>
          <cell r="D60" t="str">
            <v>PT</v>
          </cell>
          <cell r="E60">
            <v>275001</v>
          </cell>
          <cell r="F60" t="str">
            <v>Asiento de caja de  1/11/02-30/11/02</v>
          </cell>
          <cell r="G60" t="str">
            <v>30/11/02</v>
          </cell>
          <cell r="H60">
            <v>3826.72</v>
          </cell>
          <cell r="J60">
            <v>158523.71</v>
          </cell>
        </row>
        <row r="61">
          <cell r="A61" t="str">
            <v>9,1,4,01,04,00</v>
          </cell>
          <cell r="B61" t="str">
            <v>Intereses Ds Impositivas y Previsionales</v>
          </cell>
          <cell r="G61" t="str">
            <v>30/11/02</v>
          </cell>
          <cell r="J61">
            <v>158523.71</v>
          </cell>
        </row>
        <row r="62">
          <cell r="A62" t="str">
            <v>9,1,4,01,04,00</v>
          </cell>
          <cell r="B62" t="str">
            <v>Intereses Ds Impositivas y Previsionales</v>
          </cell>
          <cell r="C62" t="str">
            <v>D</v>
          </cell>
          <cell r="D62" t="str">
            <v>CO</v>
          </cell>
          <cell r="E62">
            <v>276001</v>
          </cell>
          <cell r="F62" t="str">
            <v>Asiento de compras de  1/12/02-31/12/02</v>
          </cell>
          <cell r="G62" t="str">
            <v>30/12/02</v>
          </cell>
          <cell r="H62">
            <v>45979.05</v>
          </cell>
          <cell r="J62">
            <v>204502.76</v>
          </cell>
        </row>
        <row r="63">
          <cell r="A63" t="str">
            <v>9,1,4,01,04,00</v>
          </cell>
          <cell r="B63" t="str">
            <v>Intereses Ds Impositivas y Previsionales</v>
          </cell>
          <cell r="C63" t="str">
            <v>D</v>
          </cell>
          <cell r="D63" t="str">
            <v>PT</v>
          </cell>
          <cell r="E63">
            <v>276001</v>
          </cell>
          <cell r="F63" t="str">
            <v>Asiento de caja de  1/12/02-31/12/02</v>
          </cell>
          <cell r="G63" t="str">
            <v>30/12/02</v>
          </cell>
          <cell r="H63">
            <v>1672.41</v>
          </cell>
          <cell r="J63">
            <v>206175.17</v>
          </cell>
        </row>
        <row r="64">
          <cell r="A64" t="str">
            <v>9,1,4,01,04,00</v>
          </cell>
          <cell r="B64" t="str">
            <v>Intereses Ds Impositivas y Previsionales</v>
          </cell>
          <cell r="C64" t="str">
            <v>D</v>
          </cell>
          <cell r="D64" t="str">
            <v>AD</v>
          </cell>
          <cell r="E64">
            <v>276093</v>
          </cell>
          <cell r="F64" t="str">
            <v>Reclasif Intereses ABL 12/02</v>
          </cell>
          <cell r="G64" t="str">
            <v>31/12/02</v>
          </cell>
          <cell r="H64">
            <v>4781.29</v>
          </cell>
          <cell r="J64">
            <v>210956.46</v>
          </cell>
        </row>
        <row r="65">
          <cell r="A65" t="str">
            <v>9,1,4,01,04,00</v>
          </cell>
          <cell r="B65" t="str">
            <v>Intereses Ds Impositivas y Previsionales</v>
          </cell>
          <cell r="G65" t="str">
            <v>31/12/02</v>
          </cell>
          <cell r="J65">
            <v>210956.46</v>
          </cell>
        </row>
        <row r="66">
          <cell r="A66" t="str">
            <v>9,1,4,01,05,00</v>
          </cell>
          <cell r="B66" t="str">
            <v>Otros Intereses Pagados</v>
          </cell>
          <cell r="G66" t="str">
            <v>30/09/02</v>
          </cell>
          <cell r="J66">
            <v>55613.11</v>
          </cell>
        </row>
        <row r="67">
          <cell r="A67" t="str">
            <v>9,1,4,01,05,00</v>
          </cell>
          <cell r="B67" t="str">
            <v>Otros Intereses Pagados</v>
          </cell>
          <cell r="C67" t="str">
            <v>D</v>
          </cell>
          <cell r="D67" t="str">
            <v>AD</v>
          </cell>
          <cell r="E67">
            <v>274060</v>
          </cell>
          <cell r="F67" t="str">
            <v>Deveng Intereses Cpra Ac Sta Maria 10/02</v>
          </cell>
          <cell r="G67" t="str">
            <v>31/10/02</v>
          </cell>
          <cell r="H67">
            <v>8126.32</v>
          </cell>
          <cell r="J67">
            <v>63739.43</v>
          </cell>
        </row>
        <row r="68">
          <cell r="A68" t="str">
            <v>9,1,4,01,05,00</v>
          </cell>
          <cell r="B68" t="str">
            <v>Otros Intereses Pagados</v>
          </cell>
          <cell r="G68" t="str">
            <v>31/10/02</v>
          </cell>
          <cell r="J68">
            <v>63739.43</v>
          </cell>
        </row>
        <row r="69">
          <cell r="A69" t="str">
            <v>9,1,4,01,05,00</v>
          </cell>
          <cell r="B69" t="str">
            <v>Otros Intereses Pagados</v>
          </cell>
          <cell r="C69" t="str">
            <v>D</v>
          </cell>
          <cell r="D69" t="str">
            <v>CO</v>
          </cell>
          <cell r="E69">
            <v>275001</v>
          </cell>
          <cell r="F69" t="str">
            <v>Asiento de compras de  1/11/02-30/11/02</v>
          </cell>
          <cell r="G69" t="str">
            <v>30/11/02</v>
          </cell>
          <cell r="H69">
            <v>116455.51</v>
          </cell>
          <cell r="J69">
            <v>180194.94</v>
          </cell>
        </row>
        <row r="70">
          <cell r="A70" t="str">
            <v>9,1,4,01,05,00</v>
          </cell>
          <cell r="B70" t="str">
            <v>Otros Intereses Pagados</v>
          </cell>
          <cell r="C70" t="str">
            <v>D</v>
          </cell>
          <cell r="D70" t="str">
            <v>CO</v>
          </cell>
          <cell r="E70">
            <v>275001</v>
          </cell>
          <cell r="F70" t="str">
            <v>Asiento de compras de  1/11/02-30/11/02</v>
          </cell>
          <cell r="G70" t="str">
            <v>30/11/02</v>
          </cell>
          <cell r="I70">
            <v>147412.04</v>
          </cell>
          <cell r="J70">
            <v>32782.9</v>
          </cell>
        </row>
        <row r="71">
          <cell r="A71" t="str">
            <v>9,1,4,01,05,00</v>
          </cell>
          <cell r="B71" t="str">
            <v>Otros Intereses Pagados</v>
          </cell>
          <cell r="C71" t="str">
            <v>D</v>
          </cell>
          <cell r="D71" t="str">
            <v>AD</v>
          </cell>
          <cell r="E71">
            <v>275099</v>
          </cell>
          <cell r="F71" t="str">
            <v>Devenga int SMDP hasta 11/11/02 c/tasa n</v>
          </cell>
          <cell r="G71" t="str">
            <v>30/11/02</v>
          </cell>
          <cell r="H71">
            <v>40547.769999999997</v>
          </cell>
          <cell r="J71">
            <v>73330.67</v>
          </cell>
        </row>
        <row r="72">
          <cell r="A72" t="str">
            <v>9,1,4,01,05,00</v>
          </cell>
          <cell r="B72" t="str">
            <v>Otros Intereses Pagados</v>
          </cell>
          <cell r="C72" t="str">
            <v>D</v>
          </cell>
          <cell r="D72" t="str">
            <v>AD</v>
          </cell>
          <cell r="E72">
            <v>275100</v>
          </cell>
          <cell r="F72" t="str">
            <v>Devenga int de SMDP al 30/11/02</v>
          </cell>
          <cell r="G72" t="str">
            <v>30/11/02</v>
          </cell>
          <cell r="H72">
            <v>3222.22</v>
          </cell>
          <cell r="J72">
            <v>76552.89</v>
          </cell>
        </row>
        <row r="73">
          <cell r="A73" t="str">
            <v>9,1,4,01,05,00</v>
          </cell>
          <cell r="B73" t="str">
            <v>Otros Intereses Pagados</v>
          </cell>
          <cell r="G73" t="str">
            <v>30/11/02</v>
          </cell>
          <cell r="J73">
            <v>76552.89</v>
          </cell>
        </row>
        <row r="74">
          <cell r="A74" t="str">
            <v>9,1,4,01,05,00</v>
          </cell>
          <cell r="B74" t="str">
            <v>Otros Intereses Pagados</v>
          </cell>
          <cell r="C74" t="str">
            <v>D</v>
          </cell>
          <cell r="D74" t="str">
            <v>CO</v>
          </cell>
          <cell r="E74">
            <v>276001</v>
          </cell>
          <cell r="F74" t="str">
            <v>Asiento de compras de  1/12/02-31/12/02</v>
          </cell>
          <cell r="G74" t="str">
            <v>30/12/02</v>
          </cell>
          <cell r="H74">
            <v>44.91</v>
          </cell>
          <cell r="J74">
            <v>76597.8</v>
          </cell>
        </row>
        <row r="75">
          <cell r="A75" t="str">
            <v>9,1,4,01,05,00</v>
          </cell>
          <cell r="B75" t="str">
            <v>Otros Intereses Pagados</v>
          </cell>
          <cell r="C75" t="str">
            <v>D</v>
          </cell>
          <cell r="D75" t="str">
            <v>AD</v>
          </cell>
          <cell r="E75">
            <v>276052</v>
          </cell>
          <cell r="F75" t="str">
            <v>Dengamiento SMDP 12/02</v>
          </cell>
          <cell r="G75" t="str">
            <v>31/12/02</v>
          </cell>
          <cell r="H75">
            <v>5024.84</v>
          </cell>
          <cell r="J75">
            <v>81622.64</v>
          </cell>
        </row>
        <row r="76">
          <cell r="A76" t="str">
            <v>9,1,4,01,05,00</v>
          </cell>
          <cell r="B76" t="str">
            <v>Otros Intereses Pagados</v>
          </cell>
          <cell r="C76" t="str">
            <v>D</v>
          </cell>
          <cell r="D76" t="str">
            <v>AD</v>
          </cell>
          <cell r="E76">
            <v>276125</v>
          </cell>
          <cell r="F76" t="str">
            <v>Ajusta Devengamiento y Capital al 11/02</v>
          </cell>
          <cell r="G76" t="str">
            <v>31/12/02</v>
          </cell>
          <cell r="H76">
            <v>3299.82</v>
          </cell>
          <cell r="J76">
            <v>84922.46</v>
          </cell>
        </row>
        <row r="77">
          <cell r="A77" t="str">
            <v>9,1,4,01,05,00</v>
          </cell>
          <cell r="B77" t="str">
            <v>Otros Intereses Pagados</v>
          </cell>
          <cell r="G77" t="str">
            <v>31/12/02</v>
          </cell>
          <cell r="J77">
            <v>84922.46</v>
          </cell>
        </row>
        <row r="78">
          <cell r="A78" t="str">
            <v>9,1,4,01,07,00</v>
          </cell>
          <cell r="B78" t="str">
            <v>Intereses préstamos cías vinculadas</v>
          </cell>
          <cell r="G78" t="str">
            <v>30/09/02</v>
          </cell>
          <cell r="J78">
            <v>-214895.38</v>
          </cell>
        </row>
        <row r="79">
          <cell r="A79" t="str">
            <v>9,1,4,01,07,00</v>
          </cell>
          <cell r="B79" t="str">
            <v>Intereses préstamos cías vinculadas</v>
          </cell>
          <cell r="C79" t="str">
            <v>D</v>
          </cell>
          <cell r="D79" t="str">
            <v>AD</v>
          </cell>
          <cell r="E79">
            <v>274071</v>
          </cell>
          <cell r="F79" t="str">
            <v>Reg int y dif cbio mutuo Llao Llao 10/02</v>
          </cell>
          <cell r="G79" t="str">
            <v>31/10/02</v>
          </cell>
          <cell r="H79">
            <v>7062.9</v>
          </cell>
          <cell r="J79">
            <v>-207832.48</v>
          </cell>
        </row>
        <row r="80">
          <cell r="A80" t="str">
            <v>9,1,4,01,07,00</v>
          </cell>
          <cell r="B80" t="str">
            <v>Intereses préstamos cías vinculadas</v>
          </cell>
          <cell r="C80" t="str">
            <v>D</v>
          </cell>
          <cell r="D80" t="str">
            <v>AD</v>
          </cell>
          <cell r="E80">
            <v>274072</v>
          </cell>
          <cell r="F80" t="str">
            <v>Devenga intereses APSA 10/02</v>
          </cell>
          <cell r="G80" t="str">
            <v>31/10/02</v>
          </cell>
          <cell r="H80">
            <v>5093</v>
          </cell>
          <cell r="J80">
            <v>-202739.48</v>
          </cell>
        </row>
        <row r="81">
          <cell r="A81" t="str">
            <v>9,1,4,01,07,00</v>
          </cell>
          <cell r="B81" t="str">
            <v>Intereses préstamos cías vinculadas</v>
          </cell>
          <cell r="G81" t="str">
            <v>31/10/02</v>
          </cell>
          <cell r="J81">
            <v>-202739.48</v>
          </cell>
        </row>
        <row r="82">
          <cell r="A82" t="str">
            <v>9,1,4,01,07,00</v>
          </cell>
          <cell r="B82" t="str">
            <v>Intereses préstamos cías vinculadas</v>
          </cell>
          <cell r="C82" t="str">
            <v>D</v>
          </cell>
          <cell r="D82" t="str">
            <v>AD</v>
          </cell>
          <cell r="E82">
            <v>275090</v>
          </cell>
          <cell r="F82" t="str">
            <v>Devengamiento intereses mutuo 11/02</v>
          </cell>
          <cell r="G82" t="str">
            <v>30/11/02</v>
          </cell>
          <cell r="H82">
            <v>7068.08</v>
          </cell>
          <cell r="J82">
            <v>-195671.4</v>
          </cell>
        </row>
        <row r="83">
          <cell r="A83" t="str">
            <v>9,1,4,01,07,00</v>
          </cell>
          <cell r="B83" t="str">
            <v>Intereses préstamos cías vinculadas</v>
          </cell>
          <cell r="G83" t="str">
            <v>30/11/02</v>
          </cell>
          <cell r="J83">
            <v>-195671.4</v>
          </cell>
        </row>
        <row r="84">
          <cell r="A84" t="str">
            <v>9,1,4,01,07,00</v>
          </cell>
          <cell r="B84" t="str">
            <v>Intereses préstamos cías vinculadas</v>
          </cell>
          <cell r="C84" t="str">
            <v>D</v>
          </cell>
          <cell r="D84" t="str">
            <v>AD</v>
          </cell>
          <cell r="E84">
            <v>276017</v>
          </cell>
          <cell r="F84" t="str">
            <v>Ajusta intereses y CER mutuo APSA 12/02</v>
          </cell>
          <cell r="G84" t="str">
            <v>01/12/02</v>
          </cell>
          <cell r="H84">
            <v>124728.91</v>
          </cell>
          <cell r="J84">
            <v>-70942.490000000005</v>
          </cell>
        </row>
        <row r="85">
          <cell r="A85" t="str">
            <v>9,1,4,01,07,00</v>
          </cell>
          <cell r="B85" t="str">
            <v>Intereses préstamos cías vinculadas</v>
          </cell>
          <cell r="G85" t="str">
            <v>31/12/02</v>
          </cell>
          <cell r="J85">
            <v>-70942.490000000005</v>
          </cell>
        </row>
        <row r="86">
          <cell r="A86" t="str">
            <v>9,1,4,01,08,00</v>
          </cell>
          <cell r="B86" t="str">
            <v>Rdo por tenencia generado por pasivo</v>
          </cell>
          <cell r="G86" t="str">
            <v>30/09/02</v>
          </cell>
          <cell r="J86">
            <v>347305.6</v>
          </cell>
        </row>
        <row r="87">
          <cell r="A87" t="str">
            <v>9,1,4,01,08,00</v>
          </cell>
          <cell r="B87" t="str">
            <v>Rdo por tenencia generado por pasivo</v>
          </cell>
          <cell r="C87" t="str">
            <v>D</v>
          </cell>
          <cell r="D87" t="str">
            <v>AD</v>
          </cell>
          <cell r="E87">
            <v>276126</v>
          </cell>
          <cell r="F87" t="str">
            <v>Reclasifica AD 273015 del 30/09/02</v>
          </cell>
          <cell r="G87" t="str">
            <v>31/12/02</v>
          </cell>
          <cell r="I87">
            <v>347305.6</v>
          </cell>
          <cell r="J87">
            <v>0</v>
          </cell>
        </row>
        <row r="88">
          <cell r="A88" t="str">
            <v>9,1,4,01,08,00</v>
          </cell>
          <cell r="B88" t="str">
            <v>Rdo por tenencia generado por pasivo</v>
          </cell>
          <cell r="G88" t="str">
            <v>31/12/02</v>
          </cell>
          <cell r="J88">
            <v>0</v>
          </cell>
        </row>
        <row r="89">
          <cell r="A89" t="str">
            <v>9,1,4,01,97,00</v>
          </cell>
          <cell r="B89" t="str">
            <v>C.E.R.</v>
          </cell>
          <cell r="G89" t="str">
            <v>30/09/02</v>
          </cell>
          <cell r="J89">
            <v>1233125.21</v>
          </cell>
        </row>
        <row r="90">
          <cell r="A90" t="str">
            <v>9,1,4,01,97,00</v>
          </cell>
          <cell r="B90" t="str">
            <v>C.E.R.</v>
          </cell>
          <cell r="C90" t="str">
            <v>D</v>
          </cell>
          <cell r="D90" t="str">
            <v>AD</v>
          </cell>
          <cell r="E90">
            <v>274038</v>
          </cell>
          <cell r="F90" t="str">
            <v>Valuación Bono patriotico 10/02</v>
          </cell>
          <cell r="G90" t="str">
            <v>31/10/02</v>
          </cell>
          <cell r="I90">
            <v>29540</v>
          </cell>
          <cell r="J90">
            <v>1203585.21</v>
          </cell>
        </row>
        <row r="91">
          <cell r="A91" t="str">
            <v>9,1,4,01,97,00</v>
          </cell>
          <cell r="B91" t="str">
            <v>C.E.R.</v>
          </cell>
          <cell r="C91" t="str">
            <v>D</v>
          </cell>
          <cell r="D91" t="str">
            <v>AD</v>
          </cell>
          <cell r="E91">
            <v>274072</v>
          </cell>
          <cell r="F91" t="str">
            <v>Devenga intereses APSA 10/02</v>
          </cell>
          <cell r="G91" t="str">
            <v>31/10/02</v>
          </cell>
          <cell r="H91">
            <v>9085</v>
          </cell>
          <cell r="J91">
            <v>1212670.21</v>
          </cell>
        </row>
        <row r="92">
          <cell r="A92" t="str">
            <v>9,1,4,01,97,00</v>
          </cell>
          <cell r="B92" t="str">
            <v>C.E.R.</v>
          </cell>
          <cell r="C92" t="str">
            <v>D</v>
          </cell>
          <cell r="D92" t="str">
            <v>AD</v>
          </cell>
          <cell r="E92">
            <v>274093</v>
          </cell>
          <cell r="F92" t="str">
            <v>Reclasifica PV 71</v>
          </cell>
          <cell r="G92" t="str">
            <v>31/10/02</v>
          </cell>
          <cell r="H92">
            <v>4562.3999999999996</v>
          </cell>
          <cell r="J92">
            <v>1217232.6100000001</v>
          </cell>
        </row>
        <row r="93">
          <cell r="A93" t="str">
            <v>9,1,4,01,97,00</v>
          </cell>
          <cell r="B93" t="str">
            <v>C.E.R.</v>
          </cell>
          <cell r="G93" t="str">
            <v>31/10/02</v>
          </cell>
          <cell r="J93">
            <v>1217232.6100000001</v>
          </cell>
        </row>
        <row r="94">
          <cell r="A94" t="str">
            <v>9,1,4,01,97,00</v>
          </cell>
          <cell r="B94" t="str">
            <v>C.E.R.</v>
          </cell>
          <cell r="C94" t="str">
            <v>D</v>
          </cell>
          <cell r="D94" t="str">
            <v>AD</v>
          </cell>
          <cell r="E94">
            <v>275037</v>
          </cell>
          <cell r="F94" t="str">
            <v>Devengamiento Bono Patriotico 11/02</v>
          </cell>
          <cell r="G94" t="str">
            <v>30/11/02</v>
          </cell>
          <cell r="I94">
            <v>8680</v>
          </cell>
          <cell r="J94">
            <v>1208552.6100000001</v>
          </cell>
        </row>
        <row r="95">
          <cell r="A95" t="str">
            <v>9,1,4,01,97,00</v>
          </cell>
          <cell r="B95" t="str">
            <v>C.E.R.</v>
          </cell>
          <cell r="C95" t="str">
            <v>D</v>
          </cell>
          <cell r="D95" t="str">
            <v>AD</v>
          </cell>
          <cell r="E95">
            <v>275098</v>
          </cell>
          <cell r="F95" t="str">
            <v>Reclasifica CER del PV 5 SMDP 11/02</v>
          </cell>
          <cell r="G95" t="str">
            <v>30/11/02</v>
          </cell>
          <cell r="H95">
            <v>287462</v>
          </cell>
          <cell r="J95">
            <v>1496014.61</v>
          </cell>
        </row>
        <row r="96">
          <cell r="A96" t="str">
            <v>9,1,4,01,97,00</v>
          </cell>
          <cell r="B96" t="str">
            <v>C.E.R.</v>
          </cell>
          <cell r="G96" t="str">
            <v>30/11/02</v>
          </cell>
          <cell r="J96">
            <v>1496014.61</v>
          </cell>
        </row>
        <row r="97">
          <cell r="A97" t="str">
            <v>9,1,4,01,97,00</v>
          </cell>
          <cell r="B97" t="str">
            <v>C.E.R.</v>
          </cell>
          <cell r="C97" t="str">
            <v>D</v>
          </cell>
          <cell r="D97" t="str">
            <v>AD</v>
          </cell>
          <cell r="E97">
            <v>276017</v>
          </cell>
          <cell r="F97" t="str">
            <v>Ajusta intereses y CER mutuo APSA 12/02</v>
          </cell>
          <cell r="G97" t="str">
            <v>01/12/02</v>
          </cell>
          <cell r="I97">
            <v>107022.59</v>
          </cell>
          <cell r="J97">
            <v>1388992.02</v>
          </cell>
        </row>
        <row r="98">
          <cell r="A98" t="str">
            <v>9,1,4,01,97,00</v>
          </cell>
          <cell r="B98" t="str">
            <v>C.E.R.</v>
          </cell>
          <cell r="C98" t="str">
            <v>D</v>
          </cell>
          <cell r="D98" t="str">
            <v>AD</v>
          </cell>
          <cell r="E98">
            <v>276030</v>
          </cell>
          <cell r="F98" t="str">
            <v>Valuación Bono patriotico 12/02</v>
          </cell>
          <cell r="G98" t="str">
            <v>02/12/02</v>
          </cell>
          <cell r="I98">
            <v>8960</v>
          </cell>
          <cell r="J98">
            <v>1380032.02</v>
          </cell>
        </row>
        <row r="99">
          <cell r="A99" t="str">
            <v>9,1,4,01,97,00</v>
          </cell>
          <cell r="B99" t="str">
            <v>C.E.R.</v>
          </cell>
          <cell r="C99" t="str">
            <v>D</v>
          </cell>
          <cell r="D99" t="str">
            <v>AD</v>
          </cell>
          <cell r="E99">
            <v>276125</v>
          </cell>
          <cell r="F99" t="str">
            <v>Ajusta Devengamiento y Capital al 11/02</v>
          </cell>
          <cell r="G99" t="str">
            <v>31/12/02</v>
          </cell>
          <cell r="H99">
            <v>293842.5</v>
          </cell>
          <cell r="J99">
            <v>1673874.52</v>
          </cell>
        </row>
        <row r="100">
          <cell r="A100" t="str">
            <v>9,1,4,01,97,00</v>
          </cell>
          <cell r="B100" t="str">
            <v>C.E.R.</v>
          </cell>
          <cell r="G100" t="str">
            <v>31/12/02</v>
          </cell>
          <cell r="J100">
            <v>1673874.52</v>
          </cell>
        </row>
        <row r="101">
          <cell r="A101" t="str">
            <v>9,1,4,01,98,00</v>
          </cell>
          <cell r="B101" t="str">
            <v>Imp.Beneficiarios del Exterior</v>
          </cell>
          <cell r="G101" t="str">
            <v>30/09/02</v>
          </cell>
          <cell r="J101">
            <v>2476495.61</v>
          </cell>
        </row>
        <row r="102">
          <cell r="A102" t="str">
            <v>9,1,4,01,98,00</v>
          </cell>
          <cell r="B102" t="str">
            <v>Imp.Beneficiarios del Exterior</v>
          </cell>
          <cell r="C102" t="str">
            <v>D</v>
          </cell>
          <cell r="D102" t="str">
            <v>AD</v>
          </cell>
          <cell r="E102">
            <v>274039</v>
          </cell>
          <cell r="F102" t="str">
            <v>Devengamiento Interes Ptom Goldamn 10/02</v>
          </cell>
          <cell r="G102" t="str">
            <v>31/10/02</v>
          </cell>
          <cell r="H102">
            <v>528598.06999999995</v>
          </cell>
          <cell r="J102">
            <v>3005093.68</v>
          </cell>
        </row>
        <row r="103">
          <cell r="A103" t="str">
            <v>9,1,4,01,98,00</v>
          </cell>
          <cell r="B103" t="str">
            <v>Imp.Beneficiarios del Exterior</v>
          </cell>
          <cell r="C103" t="str">
            <v>D</v>
          </cell>
          <cell r="D103" t="str">
            <v>AD</v>
          </cell>
          <cell r="E103">
            <v>274040</v>
          </cell>
          <cell r="F103" t="str">
            <v>Registra Dif de Cambio Pto Goldman 10/02</v>
          </cell>
          <cell r="G103" t="str">
            <v>31/10/02</v>
          </cell>
          <cell r="I103">
            <v>187799.57</v>
          </cell>
          <cell r="J103">
            <v>2817294.11</v>
          </cell>
        </row>
        <row r="104">
          <cell r="A104" t="str">
            <v>9,1,4,01,98,00</v>
          </cell>
          <cell r="B104" t="str">
            <v>Imp.Beneficiarios del Exterior</v>
          </cell>
          <cell r="C104" t="str">
            <v>D</v>
          </cell>
          <cell r="D104" t="str">
            <v>AD</v>
          </cell>
          <cell r="E104">
            <v>274058</v>
          </cell>
          <cell r="F104" t="str">
            <v>Devengamiento Ptmo Sind 10/02</v>
          </cell>
          <cell r="G104" t="str">
            <v>31/10/02</v>
          </cell>
          <cell r="H104">
            <v>241618.59</v>
          </cell>
          <cell r="J104">
            <v>3058912.7</v>
          </cell>
        </row>
        <row r="105">
          <cell r="A105" t="str">
            <v>9,1,4,01,98,00</v>
          </cell>
          <cell r="B105" t="str">
            <v>Imp.Beneficiarios del Exterior</v>
          </cell>
          <cell r="G105" t="str">
            <v>31/10/02</v>
          </cell>
          <cell r="J105">
            <v>3058912.7</v>
          </cell>
        </row>
        <row r="106">
          <cell r="A106" t="str">
            <v>9,1,4,01,98,00</v>
          </cell>
          <cell r="B106" t="str">
            <v>Imp.Beneficiarios del Exterior</v>
          </cell>
          <cell r="C106" t="str">
            <v>D</v>
          </cell>
          <cell r="D106" t="str">
            <v>AD</v>
          </cell>
          <cell r="E106">
            <v>275055</v>
          </cell>
          <cell r="F106" t="str">
            <v>Deveng Intereses Ptmo Goldman 11/02</v>
          </cell>
          <cell r="G106" t="str">
            <v>30/11/02</v>
          </cell>
          <cell r="H106">
            <v>528985.61</v>
          </cell>
          <cell r="J106">
            <v>3587898.31</v>
          </cell>
        </row>
        <row r="107">
          <cell r="A107" t="str">
            <v>9,1,4,01,98,00</v>
          </cell>
          <cell r="B107" t="str">
            <v>Imp.Beneficiarios del Exterior</v>
          </cell>
          <cell r="C107" t="str">
            <v>D</v>
          </cell>
          <cell r="D107" t="str">
            <v>AD</v>
          </cell>
          <cell r="E107">
            <v>275103</v>
          </cell>
          <cell r="F107" t="str">
            <v>Ajusta gcia ext por pago pmo Boston</v>
          </cell>
          <cell r="G107" t="str">
            <v>30/11/02</v>
          </cell>
          <cell r="I107">
            <v>2909.57</v>
          </cell>
          <cell r="J107">
            <v>3584988.74</v>
          </cell>
        </row>
        <row r="108">
          <cell r="A108" t="str">
            <v>9,1,4,01,98,00</v>
          </cell>
          <cell r="B108" t="str">
            <v>Imp.Beneficiarios del Exterior</v>
          </cell>
          <cell r="C108" t="str">
            <v>D</v>
          </cell>
          <cell r="D108" t="str">
            <v>AD</v>
          </cell>
          <cell r="E108">
            <v>275116</v>
          </cell>
          <cell r="F108" t="str">
            <v>Devenga i.gcia ext Boston y HSBC 11/02</v>
          </cell>
          <cell r="G108" t="str">
            <v>30/11/02</v>
          </cell>
          <cell r="H108">
            <v>45768.28</v>
          </cell>
          <cell r="J108">
            <v>3630757.02</v>
          </cell>
        </row>
        <row r="109">
          <cell r="A109" t="str">
            <v>9,1,4,01,98,00</v>
          </cell>
          <cell r="B109" t="str">
            <v>Imp.Beneficiarios del Exterior</v>
          </cell>
          <cell r="G109" t="str">
            <v>30/11/02</v>
          </cell>
          <cell r="J109">
            <v>3630757.02</v>
          </cell>
        </row>
        <row r="110">
          <cell r="A110" t="str">
            <v>9,1,4,01,98,00</v>
          </cell>
          <cell r="B110" t="str">
            <v>Imp.Beneficiarios del Exterior</v>
          </cell>
          <cell r="C110" t="str">
            <v>D</v>
          </cell>
          <cell r="D110" t="str">
            <v>AD</v>
          </cell>
          <cell r="E110">
            <v>276035</v>
          </cell>
          <cell r="F110" t="str">
            <v>anulado</v>
          </cell>
          <cell r="G110" t="str">
            <v>31/12/02</v>
          </cell>
          <cell r="I110">
            <v>0</v>
          </cell>
          <cell r="J110">
            <v>3630757.02</v>
          </cell>
        </row>
        <row r="111">
          <cell r="A111" t="str">
            <v>9,1,4,01,98,00</v>
          </cell>
          <cell r="B111" t="str">
            <v>Imp.Beneficiarios del Exterior</v>
          </cell>
          <cell r="C111" t="str">
            <v>D</v>
          </cell>
          <cell r="D111" t="str">
            <v>AD</v>
          </cell>
          <cell r="E111">
            <v>276037</v>
          </cell>
          <cell r="F111" t="str">
            <v>anulado</v>
          </cell>
          <cell r="G111" t="str">
            <v>31/12/02</v>
          </cell>
          <cell r="I111">
            <v>0</v>
          </cell>
          <cell r="J111">
            <v>3630757.02</v>
          </cell>
        </row>
        <row r="112">
          <cell r="A112" t="str">
            <v>9,1,4,01,98,00</v>
          </cell>
          <cell r="B112" t="str">
            <v>Imp.Beneficiarios del Exterior</v>
          </cell>
          <cell r="C112" t="str">
            <v>D</v>
          </cell>
          <cell r="D112" t="str">
            <v>AD</v>
          </cell>
          <cell r="E112">
            <v>276039</v>
          </cell>
          <cell r="F112" t="str">
            <v>anulado</v>
          </cell>
          <cell r="G112" t="str">
            <v>31/12/02</v>
          </cell>
          <cell r="I112">
            <v>0</v>
          </cell>
          <cell r="J112">
            <v>3630757.02</v>
          </cell>
        </row>
        <row r="113">
          <cell r="A113" t="str">
            <v>9,1,4,01,98,00</v>
          </cell>
          <cell r="B113" t="str">
            <v>Imp.Beneficiarios del Exterior</v>
          </cell>
          <cell r="C113" t="str">
            <v>D</v>
          </cell>
          <cell r="D113" t="str">
            <v>AD</v>
          </cell>
          <cell r="E113">
            <v>276041</v>
          </cell>
          <cell r="F113" t="str">
            <v>anulado</v>
          </cell>
          <cell r="G113" t="str">
            <v>31/12/02</v>
          </cell>
          <cell r="I113">
            <v>0</v>
          </cell>
          <cell r="J113">
            <v>3630757.02</v>
          </cell>
        </row>
        <row r="114">
          <cell r="A114" t="str">
            <v>9,1,4,01,98,00</v>
          </cell>
          <cell r="B114" t="str">
            <v>Imp.Beneficiarios del Exterior</v>
          </cell>
          <cell r="C114" t="str">
            <v>D</v>
          </cell>
          <cell r="D114" t="str">
            <v>AD</v>
          </cell>
          <cell r="E114">
            <v>276042</v>
          </cell>
          <cell r="F114" t="str">
            <v>anulado</v>
          </cell>
          <cell r="G114" t="str">
            <v>31/12/02</v>
          </cell>
          <cell r="H114">
            <v>0</v>
          </cell>
          <cell r="J114">
            <v>3630757.02</v>
          </cell>
        </row>
        <row r="115">
          <cell r="A115" t="str">
            <v>9,1,4,01,98,00</v>
          </cell>
          <cell r="B115" t="str">
            <v>Imp.Beneficiarios del Exterior</v>
          </cell>
          <cell r="C115" t="str">
            <v>D</v>
          </cell>
          <cell r="D115" t="str">
            <v>AD</v>
          </cell>
          <cell r="E115">
            <v>276043</v>
          </cell>
          <cell r="F115" t="str">
            <v>anulado</v>
          </cell>
          <cell r="G115" t="str">
            <v>31/12/02</v>
          </cell>
          <cell r="I115">
            <v>0</v>
          </cell>
          <cell r="J115">
            <v>3630757.02</v>
          </cell>
        </row>
        <row r="116">
          <cell r="A116" t="str">
            <v>9,1,4,01,98,00</v>
          </cell>
          <cell r="B116" t="str">
            <v>Imp.Beneficiarios del Exterior</v>
          </cell>
          <cell r="C116" t="str">
            <v>D</v>
          </cell>
          <cell r="D116" t="str">
            <v>AD</v>
          </cell>
          <cell r="E116">
            <v>276049</v>
          </cell>
          <cell r="F116" t="str">
            <v>Ajusta Intereses y Retenciones de 11/02</v>
          </cell>
          <cell r="G116" t="str">
            <v>31/12/02</v>
          </cell>
          <cell r="I116">
            <v>32402</v>
          </cell>
          <cell r="J116">
            <v>3598355.02</v>
          </cell>
        </row>
        <row r="117">
          <cell r="A117" t="str">
            <v>9,1,4,01,98,00</v>
          </cell>
          <cell r="B117" t="str">
            <v>Imp.Beneficiarios del Exterior</v>
          </cell>
          <cell r="C117" t="str">
            <v>D</v>
          </cell>
          <cell r="D117" t="str">
            <v>AD</v>
          </cell>
          <cell r="E117">
            <v>276050</v>
          </cell>
          <cell r="F117" t="str">
            <v>Devengamiento Intereses Pmo Sind 12/02</v>
          </cell>
          <cell r="G117" t="str">
            <v>31/12/02</v>
          </cell>
          <cell r="H117">
            <v>31095.91</v>
          </cell>
          <cell r="J117">
            <v>3629450.93</v>
          </cell>
        </row>
        <row r="118">
          <cell r="A118" t="str">
            <v>9,1,4,01,98,00</v>
          </cell>
          <cell r="B118" t="str">
            <v>Imp.Beneficiarios del Exterior</v>
          </cell>
          <cell r="C118" t="str">
            <v>D</v>
          </cell>
          <cell r="D118" t="str">
            <v>AD</v>
          </cell>
          <cell r="E118">
            <v>276103</v>
          </cell>
          <cell r="F118" t="str">
            <v>Cancelación de préstamo Goldmand Sachs</v>
          </cell>
          <cell r="G118" t="str">
            <v>31/12/02</v>
          </cell>
          <cell r="I118">
            <v>2514047.7000000002</v>
          </cell>
          <cell r="J118">
            <v>1115403.23</v>
          </cell>
        </row>
        <row r="119">
          <cell r="A119" t="str">
            <v>9,1,4,01,98,00</v>
          </cell>
          <cell r="B119" t="str">
            <v>Imp.Beneficiarios del Exterior</v>
          </cell>
          <cell r="C119" t="str">
            <v>D</v>
          </cell>
          <cell r="D119" t="str">
            <v>AD</v>
          </cell>
          <cell r="E119">
            <v>276104</v>
          </cell>
          <cell r="F119" t="str">
            <v>Reclasifica pago de gcias exterior 12/02</v>
          </cell>
          <cell r="G119" t="str">
            <v>31/12/02</v>
          </cell>
          <cell r="H119">
            <v>367496.53</v>
          </cell>
          <cell r="J119">
            <v>1482899.76</v>
          </cell>
        </row>
        <row r="120">
          <cell r="A120" t="str">
            <v>9,1,4,01,98,00</v>
          </cell>
          <cell r="B120" t="str">
            <v>Imp.Beneficiarios del Exterior</v>
          </cell>
          <cell r="C120" t="str">
            <v>D</v>
          </cell>
          <cell r="D120" t="str">
            <v>AD</v>
          </cell>
          <cell r="E120">
            <v>276130</v>
          </cell>
          <cell r="F120" t="str">
            <v>Ajusta intereses HSBC al 12/02</v>
          </cell>
          <cell r="G120" t="str">
            <v>31/12/02</v>
          </cell>
          <cell r="H120">
            <v>11528.48</v>
          </cell>
          <cell r="J120">
            <v>1494428.24</v>
          </cell>
        </row>
        <row r="121">
          <cell r="A121" t="str">
            <v>9,1,4,01,98,00</v>
          </cell>
          <cell r="B121" t="str">
            <v>Imp.Beneficiarios del Exterior</v>
          </cell>
          <cell r="G121" t="str">
            <v>31/12/02</v>
          </cell>
          <cell r="J121">
            <v>1494428.24</v>
          </cell>
        </row>
        <row r="122">
          <cell r="A122" t="str">
            <v>9,1,4,01,99,00</v>
          </cell>
          <cell r="B122" t="str">
            <v>Impuesto sobre intereses</v>
          </cell>
          <cell r="G122" t="str">
            <v>30/09/02</v>
          </cell>
          <cell r="J122">
            <v>2.79</v>
          </cell>
        </row>
        <row r="123">
          <cell r="A123" t="str">
            <v>9,1,4,01,99,00</v>
          </cell>
          <cell r="B123" t="str">
            <v>Impuesto sobre intereses</v>
          </cell>
          <cell r="G123" t="str">
            <v>31/12/02</v>
          </cell>
          <cell r="J123">
            <v>2.79</v>
          </cell>
        </row>
        <row r="124">
          <cell r="A124" t="str">
            <v>9,1,4,02,01,00</v>
          </cell>
          <cell r="B124" t="str">
            <v>Rtdo. por Tenencia Acciones</v>
          </cell>
          <cell r="G124" t="str">
            <v>30/09/02</v>
          </cell>
          <cell r="J124">
            <v>5581017.8499999996</v>
          </cell>
        </row>
        <row r="125">
          <cell r="A125" t="str">
            <v>9,1,4,02,01,00</v>
          </cell>
          <cell r="B125" t="str">
            <v>Rtdo. por Tenencia Acciones</v>
          </cell>
          <cell r="C125" t="str">
            <v>D</v>
          </cell>
          <cell r="D125" t="str">
            <v>AD</v>
          </cell>
          <cell r="E125">
            <v>275045</v>
          </cell>
          <cell r="F125" t="str">
            <v>Valuación acc BHN al 11/02</v>
          </cell>
          <cell r="G125" t="str">
            <v>30/11/02</v>
          </cell>
          <cell r="H125">
            <v>1283375.28</v>
          </cell>
          <cell r="J125">
            <v>6864393.1299999999</v>
          </cell>
        </row>
        <row r="126">
          <cell r="A126" t="str">
            <v>9,1,4,02,01,00</v>
          </cell>
          <cell r="B126" t="str">
            <v>Rtdo. por Tenencia Acciones</v>
          </cell>
          <cell r="G126" t="str">
            <v>30/11/02</v>
          </cell>
          <cell r="J126">
            <v>6864393.1299999999</v>
          </cell>
        </row>
        <row r="127">
          <cell r="A127" t="str">
            <v>9,1,4,02,01,00</v>
          </cell>
          <cell r="B127" t="str">
            <v>Rtdo. por Tenencia Acciones</v>
          </cell>
          <cell r="C127" t="str">
            <v>D</v>
          </cell>
          <cell r="D127" t="str">
            <v>AD</v>
          </cell>
          <cell r="E127">
            <v>276073</v>
          </cell>
          <cell r="F127" t="str">
            <v>Valuación de Acc BHN 12/02</v>
          </cell>
          <cell r="G127" t="str">
            <v>31/12/02</v>
          </cell>
          <cell r="I127">
            <v>726471.32</v>
          </cell>
          <cell r="J127">
            <v>6137921.8099999996</v>
          </cell>
        </row>
        <row r="128">
          <cell r="A128" t="str">
            <v>9,1,4,02,01,00</v>
          </cell>
          <cell r="B128" t="str">
            <v>Rtdo. por Tenencia Acciones</v>
          </cell>
          <cell r="C128" t="str">
            <v>D</v>
          </cell>
          <cell r="D128" t="str">
            <v>AD</v>
          </cell>
          <cell r="E128">
            <v>276087</v>
          </cell>
          <cell r="F128" t="str">
            <v>Aj. Ctas Ctrol Gs brios 12/02</v>
          </cell>
          <cell r="G128" t="str">
            <v>31/12/02</v>
          </cell>
          <cell r="H128">
            <v>160.66999999999999</v>
          </cell>
          <cell r="J128">
            <v>6138082.4800000004</v>
          </cell>
        </row>
        <row r="129">
          <cell r="A129" t="str">
            <v>9,1,4,02,01,00</v>
          </cell>
          <cell r="B129" t="str">
            <v>Rtdo. por Tenencia Acciones</v>
          </cell>
          <cell r="C129" t="str">
            <v>D</v>
          </cell>
          <cell r="D129" t="str">
            <v>AD</v>
          </cell>
          <cell r="E129">
            <v>276087</v>
          </cell>
          <cell r="F129" t="str">
            <v>Aj. Ctas Ctrol Gs brios 12/02</v>
          </cell>
          <cell r="G129" t="str">
            <v>31/12/02</v>
          </cell>
          <cell r="H129">
            <v>251.79</v>
          </cell>
          <cell r="J129">
            <v>6138334.2699999996</v>
          </cell>
        </row>
        <row r="130">
          <cell r="A130" t="str">
            <v>9,1,4,02,01,00</v>
          </cell>
          <cell r="B130" t="str">
            <v>Rtdo. por Tenencia Acciones</v>
          </cell>
          <cell r="G130" t="str">
            <v>31/12/02</v>
          </cell>
          <cell r="J130">
            <v>6138334.2699999996</v>
          </cell>
        </row>
        <row r="131">
          <cell r="A131" t="str">
            <v>9,1,4,02,02,00</v>
          </cell>
          <cell r="B131" t="str">
            <v>Rtdo. por Tenencia Títulos</v>
          </cell>
          <cell r="G131" t="str">
            <v>30/09/02</v>
          </cell>
          <cell r="J131">
            <v>18300475.510000002</v>
          </cell>
        </row>
        <row r="132">
          <cell r="A132" t="str">
            <v>9,1,4,02,02,00</v>
          </cell>
          <cell r="B132" t="str">
            <v>Rtdo. por Tenencia Títulos</v>
          </cell>
          <cell r="C132" t="str">
            <v>D</v>
          </cell>
          <cell r="D132" t="str">
            <v>AD</v>
          </cell>
          <cell r="E132">
            <v>274083</v>
          </cell>
          <cell r="F132" t="str">
            <v>Valuación QUANTUM al 31/10/02</v>
          </cell>
          <cell r="G132" t="str">
            <v>31/10/02</v>
          </cell>
          <cell r="I132">
            <v>184868.37</v>
          </cell>
          <cell r="J132">
            <v>18115607.140000001</v>
          </cell>
        </row>
        <row r="133">
          <cell r="A133" t="str">
            <v>9,1,4,02,02,00</v>
          </cell>
          <cell r="B133" t="str">
            <v>Rtdo. por Tenencia Títulos</v>
          </cell>
          <cell r="G133" t="str">
            <v>31/10/02</v>
          </cell>
          <cell r="J133">
            <v>18115607.140000001</v>
          </cell>
        </row>
        <row r="134">
          <cell r="A134" t="str">
            <v>9,1,4,02,02,00</v>
          </cell>
          <cell r="B134" t="str">
            <v>Rtdo. por Tenencia Títulos</v>
          </cell>
          <cell r="C134" t="str">
            <v>D</v>
          </cell>
          <cell r="D134" t="str">
            <v>AD</v>
          </cell>
          <cell r="E134">
            <v>275048</v>
          </cell>
          <cell r="F134" t="str">
            <v>Registra valuación Quantum 11/02</v>
          </cell>
          <cell r="G134" t="str">
            <v>30/11/02</v>
          </cell>
          <cell r="I134">
            <v>106308.32</v>
          </cell>
          <cell r="J134">
            <v>18009298.82</v>
          </cell>
        </row>
        <row r="135">
          <cell r="A135" t="str">
            <v>9,1,4,02,02,00</v>
          </cell>
          <cell r="B135" t="str">
            <v>Rtdo. por Tenencia Títulos</v>
          </cell>
          <cell r="G135" t="str">
            <v>30/11/02</v>
          </cell>
          <cell r="J135">
            <v>18009298.82</v>
          </cell>
        </row>
        <row r="136">
          <cell r="A136" t="str">
            <v>9,1,4,02,02,00</v>
          </cell>
          <cell r="B136" t="str">
            <v>Rtdo. por Tenencia Títulos</v>
          </cell>
          <cell r="C136" t="str">
            <v>D</v>
          </cell>
          <cell r="D136" t="str">
            <v>AD</v>
          </cell>
          <cell r="E136">
            <v>276110</v>
          </cell>
          <cell r="F136" t="str">
            <v>Valuación Quantum 12/02</v>
          </cell>
          <cell r="G136" t="str">
            <v>31/12/02</v>
          </cell>
          <cell r="I136">
            <v>412440.26</v>
          </cell>
          <cell r="J136">
            <v>17596858.559999999</v>
          </cell>
        </row>
        <row r="137">
          <cell r="A137" t="str">
            <v>9,1,4,02,02,00</v>
          </cell>
          <cell r="B137" t="str">
            <v>Rtdo. por Tenencia Títulos</v>
          </cell>
          <cell r="C137" t="str">
            <v>D</v>
          </cell>
          <cell r="D137" t="str">
            <v>AD</v>
          </cell>
          <cell r="E137">
            <v>276134</v>
          </cell>
          <cell r="F137" t="str">
            <v>Reclasifica FA 271238</v>
          </cell>
          <cell r="G137" t="str">
            <v>31/12/02</v>
          </cell>
          <cell r="I137">
            <v>8194.7999999999993</v>
          </cell>
          <cell r="J137">
            <v>17588663.760000002</v>
          </cell>
        </row>
        <row r="138">
          <cell r="A138" t="str">
            <v>9,1,4,02,02,00</v>
          </cell>
          <cell r="B138" t="str">
            <v>Rtdo. por Tenencia Títulos</v>
          </cell>
          <cell r="G138" t="str">
            <v>31/12/02</v>
          </cell>
          <cell r="J138">
            <v>17588663.760000002</v>
          </cell>
        </row>
        <row r="139">
          <cell r="A139" t="str">
            <v>9,1,4,02,03,00</v>
          </cell>
          <cell r="B139" t="str">
            <v>Costo de Venta Acciones</v>
          </cell>
          <cell r="G139" t="str">
            <v>30/09/02</v>
          </cell>
          <cell r="J139">
            <v>202845</v>
          </cell>
        </row>
        <row r="140">
          <cell r="A140" t="str">
            <v>9,1,4,02,03,00</v>
          </cell>
          <cell r="B140" t="str">
            <v>Costo de Venta Acciones</v>
          </cell>
          <cell r="C140" t="str">
            <v>D</v>
          </cell>
          <cell r="D140" t="str">
            <v>CO</v>
          </cell>
          <cell r="E140">
            <v>274001</v>
          </cell>
          <cell r="F140" t="str">
            <v>Asiento de compras de  1/10/02-31/10/02</v>
          </cell>
          <cell r="G140" t="str">
            <v>31/10/02</v>
          </cell>
          <cell r="H140">
            <v>58178.53</v>
          </cell>
          <cell r="J140">
            <v>261023.53</v>
          </cell>
        </row>
        <row r="141">
          <cell r="A141" t="str">
            <v>9,1,4,02,03,00</v>
          </cell>
          <cell r="B141" t="str">
            <v>Costo de Venta Acciones</v>
          </cell>
          <cell r="C141" t="str">
            <v>D</v>
          </cell>
          <cell r="D141" t="str">
            <v>AD</v>
          </cell>
          <cell r="E141">
            <v>274057</v>
          </cell>
          <cell r="F141" t="str">
            <v>Rev Aj Ctas Ctrol Gs brios 9/02</v>
          </cell>
          <cell r="G141" t="str">
            <v>31/10/02</v>
          </cell>
          <cell r="I141">
            <v>18354.73</v>
          </cell>
          <cell r="J141">
            <v>242668.79999999999</v>
          </cell>
        </row>
        <row r="142">
          <cell r="A142" t="str">
            <v>9,1,4,02,03,00</v>
          </cell>
          <cell r="B142" t="str">
            <v>Costo de Venta Acciones</v>
          </cell>
          <cell r="C142" t="str">
            <v>D</v>
          </cell>
          <cell r="D142" t="str">
            <v>AD</v>
          </cell>
          <cell r="E142">
            <v>274057</v>
          </cell>
          <cell r="F142" t="str">
            <v>Rev Aj Ctas Ctrol Gs brios 9/02</v>
          </cell>
          <cell r="G142" t="str">
            <v>31/10/02</v>
          </cell>
          <cell r="I142">
            <v>39823.79</v>
          </cell>
          <cell r="J142">
            <v>202845.01</v>
          </cell>
        </row>
        <row r="143">
          <cell r="A143" t="str">
            <v>9,1,4,02,03,00</v>
          </cell>
          <cell r="B143" t="str">
            <v>Costo de Venta Acciones</v>
          </cell>
          <cell r="C143" t="str">
            <v>D</v>
          </cell>
          <cell r="D143" t="str">
            <v>AD</v>
          </cell>
          <cell r="E143">
            <v>274085</v>
          </cell>
          <cell r="F143" t="str">
            <v>Costo de venta de acciones 10/02</v>
          </cell>
          <cell r="G143" t="str">
            <v>31/10/02</v>
          </cell>
          <cell r="H143">
            <v>424011.88</v>
          </cell>
          <cell r="J143">
            <v>626856.89</v>
          </cell>
        </row>
        <row r="144">
          <cell r="A144" t="str">
            <v>9,1,4,02,03,00</v>
          </cell>
          <cell r="B144" t="str">
            <v>Costo de Venta Acciones</v>
          </cell>
          <cell r="C144" t="str">
            <v>D</v>
          </cell>
          <cell r="D144" t="str">
            <v>AD</v>
          </cell>
          <cell r="E144">
            <v>274085</v>
          </cell>
          <cell r="F144" t="str">
            <v>Costo de venta de acciones 10/02</v>
          </cell>
          <cell r="G144" t="str">
            <v>31/10/02</v>
          </cell>
          <cell r="H144">
            <v>677983.9</v>
          </cell>
          <cell r="J144">
            <v>1304840.79</v>
          </cell>
        </row>
        <row r="145">
          <cell r="A145" t="str">
            <v>9,1,4,02,03,00</v>
          </cell>
          <cell r="B145" t="str">
            <v>Costo de Venta Acciones</v>
          </cell>
          <cell r="G145" t="str">
            <v>31/10/02</v>
          </cell>
          <cell r="J145">
            <v>1304840.79</v>
          </cell>
        </row>
        <row r="146">
          <cell r="A146" t="str">
            <v>9,1,4,02,03,00</v>
          </cell>
          <cell r="B146" t="str">
            <v>Costo de Venta Acciones</v>
          </cell>
          <cell r="C146" t="str">
            <v>D</v>
          </cell>
          <cell r="D146" t="str">
            <v>AD</v>
          </cell>
          <cell r="E146">
            <v>275040</v>
          </cell>
          <cell r="F146" t="str">
            <v>Costo de venta de acciones Cresud 11/02</v>
          </cell>
          <cell r="G146" t="str">
            <v>30/11/02</v>
          </cell>
          <cell r="H146">
            <v>20804</v>
          </cell>
          <cell r="J146">
            <v>1325644.79</v>
          </cell>
        </row>
        <row r="147">
          <cell r="A147" t="str">
            <v>9,1,4,02,03,00</v>
          </cell>
          <cell r="B147" t="str">
            <v>Costo de Venta Acciones</v>
          </cell>
          <cell r="C147" t="str">
            <v>D</v>
          </cell>
          <cell r="D147" t="str">
            <v>AD</v>
          </cell>
          <cell r="E147">
            <v>275043</v>
          </cell>
          <cell r="F147" t="str">
            <v>Ajusta costo de vta acc.exterior 11/02</v>
          </cell>
          <cell r="G147" t="str">
            <v>30/11/02</v>
          </cell>
          <cell r="H147">
            <v>2669.95</v>
          </cell>
          <cell r="J147">
            <v>1328314.74</v>
          </cell>
        </row>
        <row r="148">
          <cell r="A148" t="str">
            <v>9,1,4,02,03,00</v>
          </cell>
          <cell r="B148" t="str">
            <v>Costo de Venta Acciones</v>
          </cell>
          <cell r="C148" t="str">
            <v>D</v>
          </cell>
          <cell r="D148" t="str">
            <v>AD</v>
          </cell>
          <cell r="E148">
            <v>275043</v>
          </cell>
          <cell r="F148" t="str">
            <v>Ajusta costo de vta acc.exterior 11/02</v>
          </cell>
          <cell r="G148" t="str">
            <v>30/11/02</v>
          </cell>
          <cell r="I148">
            <v>7193.83</v>
          </cell>
          <cell r="J148">
            <v>1321120.9099999999</v>
          </cell>
        </row>
        <row r="149">
          <cell r="A149" t="str">
            <v>9,1,4,02,03,00</v>
          </cell>
          <cell r="B149" t="str">
            <v>Costo de Venta Acciones</v>
          </cell>
          <cell r="C149" t="str">
            <v>D</v>
          </cell>
          <cell r="D149" t="str">
            <v>AD</v>
          </cell>
          <cell r="E149">
            <v>275043</v>
          </cell>
          <cell r="F149" t="str">
            <v>Ajusta costo de vta acc.exterior 11/02</v>
          </cell>
          <cell r="G149" t="str">
            <v>30/11/02</v>
          </cell>
          <cell r="H149">
            <v>1706.83</v>
          </cell>
          <cell r="J149">
            <v>1322827.74</v>
          </cell>
        </row>
        <row r="150">
          <cell r="A150" t="str">
            <v>9,1,4,02,03,00</v>
          </cell>
          <cell r="B150" t="str">
            <v>Costo de Venta Acciones</v>
          </cell>
          <cell r="G150" t="str">
            <v>30/11/02</v>
          </cell>
          <cell r="J150">
            <v>1322827.74</v>
          </cell>
        </row>
        <row r="151">
          <cell r="A151" t="str">
            <v>9,1,4,02,03,00</v>
          </cell>
          <cell r="B151" t="str">
            <v>Costo de Venta Acciones</v>
          </cell>
          <cell r="G151" t="str">
            <v>31/12/02</v>
          </cell>
          <cell r="J151">
            <v>1322827.74</v>
          </cell>
        </row>
        <row r="152">
          <cell r="A152" t="str">
            <v>9,1,4,02,04,00</v>
          </cell>
          <cell r="B152" t="str">
            <v>Costo de Venta Títulos</v>
          </cell>
          <cell r="G152" t="str">
            <v>30/09/02</v>
          </cell>
          <cell r="J152">
            <v>22120129.5</v>
          </cell>
        </row>
        <row r="153">
          <cell r="A153" t="str">
            <v>9,1,4,02,04,00</v>
          </cell>
          <cell r="B153" t="str">
            <v>Costo de Venta Títulos</v>
          </cell>
          <cell r="C153" t="str">
            <v>D</v>
          </cell>
          <cell r="D153" t="str">
            <v>AD</v>
          </cell>
          <cell r="E153">
            <v>275041</v>
          </cell>
          <cell r="F153" t="str">
            <v>Registra costo de vta tit.Pard 11/02</v>
          </cell>
          <cell r="G153" t="str">
            <v>30/11/02</v>
          </cell>
          <cell r="H153">
            <v>1415998.94</v>
          </cell>
          <cell r="J153">
            <v>23536128.440000001</v>
          </cell>
        </row>
        <row r="154">
          <cell r="A154" t="str">
            <v>9,1,4,02,04,00</v>
          </cell>
          <cell r="B154" t="str">
            <v>Costo de Venta Títulos</v>
          </cell>
          <cell r="C154" t="str">
            <v>D</v>
          </cell>
          <cell r="D154" t="str">
            <v>AD</v>
          </cell>
          <cell r="E154">
            <v>275049</v>
          </cell>
          <cell r="F154" t="str">
            <v>Registra costo Cedros Bco Rio 11/02</v>
          </cell>
          <cell r="G154" t="str">
            <v>30/11/02</v>
          </cell>
          <cell r="H154">
            <v>4013.6</v>
          </cell>
          <cell r="J154">
            <v>23540142.039999999</v>
          </cell>
        </row>
        <row r="155">
          <cell r="A155" t="str">
            <v>9,1,4,02,04,00</v>
          </cell>
          <cell r="B155" t="str">
            <v>Costo de Venta Títulos</v>
          </cell>
          <cell r="G155" t="str">
            <v>30/11/02</v>
          </cell>
          <cell r="J155">
            <v>23540142.039999999</v>
          </cell>
        </row>
        <row r="156">
          <cell r="A156" t="str">
            <v>9,1,4,02,04,00</v>
          </cell>
          <cell r="B156" t="str">
            <v>Costo de Venta Títulos</v>
          </cell>
          <cell r="G156" t="str">
            <v>31/12/02</v>
          </cell>
          <cell r="J156">
            <v>23540142.039999999</v>
          </cell>
        </row>
        <row r="157">
          <cell r="A157" t="str">
            <v>9,1,4,02,99,00</v>
          </cell>
          <cell r="B157" t="str">
            <v>Otros Rtdos. Operac. Valores Mobiliarios</v>
          </cell>
          <cell r="G157" t="str">
            <v>30/09/02</v>
          </cell>
          <cell r="J157">
            <v>4102.1099999999997</v>
          </cell>
        </row>
        <row r="158">
          <cell r="A158" t="str">
            <v>9,1,4,02,99,00</v>
          </cell>
          <cell r="B158" t="str">
            <v>Otros Rtdos. Operac. Valores Mobiliarios</v>
          </cell>
          <cell r="G158" t="str">
            <v>31/12/02</v>
          </cell>
          <cell r="J158">
            <v>4102.1099999999997</v>
          </cell>
        </row>
        <row r="159">
          <cell r="A159" t="str">
            <v>9,1,4,03,01,00</v>
          </cell>
          <cell r="B159" t="str">
            <v>Diferencia de Cambio generada por pasivo</v>
          </cell>
          <cell r="G159" t="str">
            <v>30/09/02</v>
          </cell>
          <cell r="J159">
            <v>-78204499.560000002</v>
          </cell>
        </row>
        <row r="160">
          <cell r="A160" t="str">
            <v>9,1,4,03,01,00</v>
          </cell>
          <cell r="B160" t="str">
            <v>Diferencia de Cambio generada por pasivo</v>
          </cell>
          <cell r="C160" t="str">
            <v>D</v>
          </cell>
          <cell r="D160" t="str">
            <v>DP</v>
          </cell>
          <cell r="E160">
            <v>274001</v>
          </cell>
          <cell r="F160" t="str">
            <v>Asiento de compras de  1/10/02-31/10/02</v>
          </cell>
          <cell r="G160" t="str">
            <v>31/10/02</v>
          </cell>
          <cell r="H160">
            <v>-1137.4000000000001</v>
          </cell>
          <cell r="J160">
            <v>-78205636.959999993</v>
          </cell>
        </row>
        <row r="161">
          <cell r="A161" t="str">
            <v>9,1,4,03,01,00</v>
          </cell>
          <cell r="B161" t="str">
            <v>Diferencia de Cambio generada por pasivo</v>
          </cell>
          <cell r="C161" t="str">
            <v>D</v>
          </cell>
          <cell r="D161" t="str">
            <v>PP</v>
          </cell>
          <cell r="E161">
            <v>274001</v>
          </cell>
          <cell r="F161" t="str">
            <v>Asiento de compras de  1/10/02-31/10/02</v>
          </cell>
          <cell r="G161" t="str">
            <v>31/10/02</v>
          </cell>
          <cell r="H161">
            <v>-1137.4000000000001</v>
          </cell>
          <cell r="J161">
            <v>-78206774.359999999</v>
          </cell>
        </row>
        <row r="162">
          <cell r="A162" t="str">
            <v>9,1,4,03,01,00</v>
          </cell>
          <cell r="B162" t="str">
            <v>Diferencia de Cambio generada por pasivo</v>
          </cell>
          <cell r="C162" t="str">
            <v>D</v>
          </cell>
          <cell r="D162" t="str">
            <v>PP</v>
          </cell>
          <cell r="E162">
            <v>274001</v>
          </cell>
          <cell r="F162" t="str">
            <v>Asiento de compras de  1/10/02-31/10/02</v>
          </cell>
          <cell r="G162" t="str">
            <v>31/10/02</v>
          </cell>
          <cell r="I162">
            <v>-1137.4000000000001</v>
          </cell>
          <cell r="J162">
            <v>-78205636.959999993</v>
          </cell>
        </row>
        <row r="163">
          <cell r="A163" t="str">
            <v>9,1,4,03,01,00</v>
          </cell>
          <cell r="B163" t="str">
            <v>Diferencia de Cambio generada por pasivo</v>
          </cell>
          <cell r="C163" t="str">
            <v>D</v>
          </cell>
          <cell r="D163" t="str">
            <v>AD</v>
          </cell>
          <cell r="E163">
            <v>274040</v>
          </cell>
          <cell r="F163" t="str">
            <v>Registra Dif de Cambio Pto Goldman 10/02</v>
          </cell>
          <cell r="G163" t="str">
            <v>31/10/02</v>
          </cell>
          <cell r="I163">
            <v>3506584.41</v>
          </cell>
          <cell r="J163">
            <v>-81712221.370000005</v>
          </cell>
        </row>
        <row r="164">
          <cell r="A164" t="str">
            <v>9,1,4,03,01,00</v>
          </cell>
          <cell r="B164" t="str">
            <v>Diferencia de Cambio generada por pasivo</v>
          </cell>
          <cell r="C164" t="str">
            <v>D</v>
          </cell>
          <cell r="D164" t="str">
            <v>AD</v>
          </cell>
          <cell r="E164">
            <v>274043</v>
          </cell>
          <cell r="F164" t="str">
            <v>Registra Dif de Cambio Pmos Coorp 10/02</v>
          </cell>
          <cell r="G164" t="str">
            <v>31/10/02</v>
          </cell>
          <cell r="I164">
            <v>181459.85</v>
          </cell>
          <cell r="J164">
            <v>-81893681.219999999</v>
          </cell>
        </row>
        <row r="165">
          <cell r="A165" t="str">
            <v>9,1,4,03,01,00</v>
          </cell>
          <cell r="B165" t="str">
            <v>Diferencia de Cambio generada por pasivo</v>
          </cell>
          <cell r="C165" t="str">
            <v>D</v>
          </cell>
          <cell r="D165" t="str">
            <v>CT</v>
          </cell>
          <cell r="E165">
            <v>274002</v>
          </cell>
          <cell r="F165" t="str">
            <v>Asiento de caja de  1/10/02-31/10/02</v>
          </cell>
          <cell r="G165" t="str">
            <v>31/10/02</v>
          </cell>
          <cell r="H165">
            <v>2508.5</v>
          </cell>
          <cell r="J165">
            <v>-81891172.719999999</v>
          </cell>
        </row>
        <row r="166">
          <cell r="A166" t="str">
            <v>9,1,4,03,01,00</v>
          </cell>
          <cell r="B166" t="str">
            <v>Diferencia de Cambio generada por pasivo</v>
          </cell>
          <cell r="C166" t="str">
            <v>D</v>
          </cell>
          <cell r="D166" t="str">
            <v>AD</v>
          </cell>
          <cell r="E166">
            <v>274059</v>
          </cell>
          <cell r="F166" t="str">
            <v>Registra Difer. de Cambio 10/02</v>
          </cell>
          <cell r="G166" t="str">
            <v>31/10/02</v>
          </cell>
          <cell r="I166">
            <v>743844</v>
          </cell>
          <cell r="J166">
            <v>-82635016.719999999</v>
          </cell>
        </row>
        <row r="167">
          <cell r="A167" t="str">
            <v>9,1,4,03,01,00</v>
          </cell>
          <cell r="B167" t="str">
            <v>Diferencia de Cambio generada por pasivo</v>
          </cell>
          <cell r="C167" t="str">
            <v>D</v>
          </cell>
          <cell r="D167" t="str">
            <v>AD</v>
          </cell>
          <cell r="E167">
            <v>274066</v>
          </cell>
          <cell r="F167" t="str">
            <v>Reclasifica AI 18/20</v>
          </cell>
          <cell r="G167" t="str">
            <v>31/10/02</v>
          </cell>
          <cell r="I167">
            <v>85.43</v>
          </cell>
          <cell r="J167">
            <v>-82635102.150000006</v>
          </cell>
        </row>
        <row r="168">
          <cell r="A168" t="str">
            <v>9,1,4,03,01,00</v>
          </cell>
          <cell r="B168" t="str">
            <v>Diferencia de Cambio generada por pasivo</v>
          </cell>
          <cell r="C168" t="str">
            <v>D</v>
          </cell>
          <cell r="D168" t="str">
            <v>AD</v>
          </cell>
          <cell r="E168">
            <v>274067</v>
          </cell>
          <cell r="F168" t="str">
            <v>Reg dif cbio e intereses hip.Piscis 10/2</v>
          </cell>
          <cell r="G168" t="str">
            <v>31/10/02</v>
          </cell>
          <cell r="I168">
            <v>56422.37</v>
          </cell>
          <cell r="J168">
            <v>-82691524.519999996</v>
          </cell>
        </row>
        <row r="169">
          <cell r="A169" t="str">
            <v>9,1,4,03,01,00</v>
          </cell>
          <cell r="B169" t="str">
            <v>Diferencia de Cambio generada por pasivo</v>
          </cell>
          <cell r="C169" t="str">
            <v>D</v>
          </cell>
          <cell r="D169" t="str">
            <v>AD</v>
          </cell>
          <cell r="E169">
            <v>274069</v>
          </cell>
          <cell r="F169" t="str">
            <v>Devenga intereses Bono 43.5 10/02</v>
          </cell>
          <cell r="G169" t="str">
            <v>31/10/02</v>
          </cell>
          <cell r="I169">
            <v>8922904.7200000007</v>
          </cell>
          <cell r="J169">
            <v>-91614429.239999995</v>
          </cell>
        </row>
        <row r="170">
          <cell r="A170" t="str">
            <v>9,1,4,03,01,00</v>
          </cell>
          <cell r="B170" t="str">
            <v>Diferencia de Cambio generada por pasivo</v>
          </cell>
          <cell r="C170" t="str">
            <v>D</v>
          </cell>
          <cell r="D170" t="str">
            <v>AD</v>
          </cell>
          <cell r="E170">
            <v>274071</v>
          </cell>
          <cell r="F170" t="str">
            <v>Reg int y dif cbio mutuo Llao Llao 10/02</v>
          </cell>
          <cell r="G170" t="str">
            <v>31/10/02</v>
          </cell>
          <cell r="I170">
            <v>38001.949999999997</v>
          </cell>
          <cell r="J170">
            <v>-91652431.189999998</v>
          </cell>
        </row>
        <row r="171">
          <cell r="A171" t="str">
            <v>9,1,4,03,01,00</v>
          </cell>
          <cell r="B171" t="str">
            <v>Diferencia de Cambio generada por pasivo</v>
          </cell>
          <cell r="C171" t="str">
            <v>D</v>
          </cell>
          <cell r="D171" t="str">
            <v>AD</v>
          </cell>
          <cell r="E171">
            <v>274098</v>
          </cell>
          <cell r="F171" t="str">
            <v>Registracion de Irsa International 10/02</v>
          </cell>
          <cell r="G171" t="str">
            <v>31/10/02</v>
          </cell>
          <cell r="H171">
            <v>2496.1</v>
          </cell>
          <cell r="J171">
            <v>-91649935.090000004</v>
          </cell>
        </row>
        <row r="172">
          <cell r="A172" t="str">
            <v>9,1,4,03,01,00</v>
          </cell>
          <cell r="B172" t="str">
            <v>Diferencia de Cambio generada por pasivo</v>
          </cell>
          <cell r="C172" t="str">
            <v>D</v>
          </cell>
          <cell r="D172" t="str">
            <v>AD</v>
          </cell>
          <cell r="E172">
            <v>274099</v>
          </cell>
          <cell r="F172" t="str">
            <v>Registra Dif de cambio 10/02</v>
          </cell>
          <cell r="G172" t="str">
            <v>31/10/02</v>
          </cell>
          <cell r="I172">
            <v>17975414.300000001</v>
          </cell>
          <cell r="J172">
            <v>-109625349.39</v>
          </cell>
        </row>
        <row r="173">
          <cell r="A173" t="str">
            <v>9,1,4,03,01,00</v>
          </cell>
          <cell r="B173" t="str">
            <v>Diferencia de Cambio generada por pasivo</v>
          </cell>
          <cell r="G173" t="str">
            <v>31/10/02</v>
          </cell>
          <cell r="J173">
            <v>-109625349.39</v>
          </cell>
        </row>
        <row r="174">
          <cell r="A174" t="str">
            <v>9,1,4,03,01,00</v>
          </cell>
          <cell r="B174" t="str">
            <v>Diferencia de Cambio generada por pasivo</v>
          </cell>
          <cell r="C174" t="str">
            <v>D</v>
          </cell>
          <cell r="D174" t="str">
            <v>DP</v>
          </cell>
          <cell r="E174">
            <v>275001</v>
          </cell>
          <cell r="F174" t="str">
            <v>Asiento de compras de  1/11/02-30/11/02</v>
          </cell>
          <cell r="G174" t="str">
            <v>28/11/02</v>
          </cell>
          <cell r="H174">
            <v>-3008.29</v>
          </cell>
          <cell r="J174">
            <v>-109628357.68000001</v>
          </cell>
        </row>
        <row r="175">
          <cell r="A175" t="str">
            <v>9,1,4,03,01,00</v>
          </cell>
          <cell r="B175" t="str">
            <v>Diferencia de Cambio generada por pasivo</v>
          </cell>
          <cell r="C175" t="str">
            <v>D</v>
          </cell>
          <cell r="D175" t="str">
            <v>PP</v>
          </cell>
          <cell r="E175">
            <v>275001</v>
          </cell>
          <cell r="F175" t="str">
            <v>Asiento de compras de  1/11/02-30/11/02</v>
          </cell>
          <cell r="G175" t="str">
            <v>29/11/02</v>
          </cell>
          <cell r="H175">
            <v>-1448.02</v>
          </cell>
          <cell r="J175">
            <v>-109629805.7</v>
          </cell>
        </row>
        <row r="176">
          <cell r="A176" t="str">
            <v>9,1,4,03,01,00</v>
          </cell>
          <cell r="B176" t="str">
            <v>Diferencia de Cambio generada por pasivo</v>
          </cell>
          <cell r="C176" t="str">
            <v>D</v>
          </cell>
          <cell r="D176" t="str">
            <v>PP</v>
          </cell>
          <cell r="E176">
            <v>275001</v>
          </cell>
          <cell r="F176" t="str">
            <v>Asiento de compras de  1/11/02-30/11/02</v>
          </cell>
          <cell r="G176" t="str">
            <v>29/11/02</v>
          </cell>
          <cell r="I176">
            <v>-1448.02</v>
          </cell>
          <cell r="J176">
            <v>-109628357.68000001</v>
          </cell>
        </row>
        <row r="177">
          <cell r="A177" t="str">
            <v>9,1,4,03,01,00</v>
          </cell>
          <cell r="B177" t="str">
            <v>Diferencia de Cambio generada por pasivo</v>
          </cell>
          <cell r="C177" t="str">
            <v>D</v>
          </cell>
          <cell r="D177" t="str">
            <v>CO</v>
          </cell>
          <cell r="E177">
            <v>275001</v>
          </cell>
          <cell r="F177" t="str">
            <v>Asiento de compras de  1/11/02-30/11/02</v>
          </cell>
          <cell r="G177" t="str">
            <v>30/11/02</v>
          </cell>
          <cell r="H177">
            <v>-1560.27</v>
          </cell>
          <cell r="J177">
            <v>-109629917.95</v>
          </cell>
        </row>
        <row r="178">
          <cell r="A178" t="str">
            <v>9,1,4,03,01,00</v>
          </cell>
          <cell r="B178" t="str">
            <v>Diferencia de Cambio generada por pasivo</v>
          </cell>
          <cell r="C178" t="str">
            <v>D</v>
          </cell>
          <cell r="D178" t="str">
            <v>CO</v>
          </cell>
          <cell r="E178">
            <v>275001</v>
          </cell>
          <cell r="F178" t="str">
            <v>Asiento de compras de  1/11/02-30/11/02</v>
          </cell>
          <cell r="G178" t="str">
            <v>30/11/02</v>
          </cell>
          <cell r="I178">
            <v>-1560.27</v>
          </cell>
          <cell r="J178">
            <v>-109628357.68000001</v>
          </cell>
        </row>
        <row r="179">
          <cell r="A179" t="str">
            <v>9,1,4,03,01,00</v>
          </cell>
          <cell r="B179" t="str">
            <v>Diferencia de Cambio generada por pasivo</v>
          </cell>
          <cell r="C179" t="str">
            <v>D</v>
          </cell>
          <cell r="D179" t="str">
            <v>CT</v>
          </cell>
          <cell r="E179">
            <v>275002</v>
          </cell>
          <cell r="F179" t="str">
            <v>Asiento de caja de  1/11/02-30/11/02</v>
          </cell>
          <cell r="G179" t="str">
            <v>30/11/02</v>
          </cell>
          <cell r="H179">
            <v>3540</v>
          </cell>
          <cell r="J179">
            <v>-109624817.68000001</v>
          </cell>
        </row>
        <row r="180">
          <cell r="A180" t="str">
            <v>9,1,4,03,01,00</v>
          </cell>
          <cell r="B180" t="str">
            <v>Diferencia de Cambio generada por pasivo</v>
          </cell>
          <cell r="C180" t="str">
            <v>D</v>
          </cell>
          <cell r="D180" t="str">
            <v>AD</v>
          </cell>
          <cell r="E180">
            <v>275044</v>
          </cell>
          <cell r="F180" t="str">
            <v>Reg Interes hip. Pisis 11/02</v>
          </cell>
          <cell r="G180" t="str">
            <v>30/11/02</v>
          </cell>
          <cell r="H180">
            <v>31167.96</v>
          </cell>
          <cell r="J180">
            <v>-109593649.72</v>
          </cell>
        </row>
        <row r="181">
          <cell r="A181" t="str">
            <v>9,1,4,03,01,00</v>
          </cell>
          <cell r="B181" t="str">
            <v>Diferencia de Cambio generada por pasivo</v>
          </cell>
          <cell r="C181" t="str">
            <v>D</v>
          </cell>
          <cell r="D181" t="str">
            <v>AD</v>
          </cell>
          <cell r="E181">
            <v>275056</v>
          </cell>
          <cell r="F181" t="str">
            <v>Registra Dif de Cambio 11/02</v>
          </cell>
          <cell r="G181" t="str">
            <v>30/11/02</v>
          </cell>
          <cell r="H181">
            <v>1946148.84</v>
          </cell>
          <cell r="J181">
            <v>-107647500.88</v>
          </cell>
        </row>
        <row r="182">
          <cell r="A182" t="str">
            <v>9,1,4,03,01,00</v>
          </cell>
          <cell r="B182" t="str">
            <v>Diferencia de Cambio generada por pasivo</v>
          </cell>
          <cell r="C182" t="str">
            <v>D</v>
          </cell>
          <cell r="D182" t="str">
            <v>AD</v>
          </cell>
          <cell r="E182">
            <v>275056</v>
          </cell>
          <cell r="F182" t="str">
            <v>Registra Dif de Cambio 11/02</v>
          </cell>
          <cell r="G182" t="str">
            <v>30/11/02</v>
          </cell>
          <cell r="H182">
            <v>407570.8</v>
          </cell>
          <cell r="J182">
            <v>-107239930.08</v>
          </cell>
        </row>
        <row r="183">
          <cell r="A183" t="str">
            <v>9,1,4,03,01,00</v>
          </cell>
          <cell r="B183" t="str">
            <v>Diferencia de Cambio generada por pasivo</v>
          </cell>
          <cell r="C183" t="str">
            <v>D</v>
          </cell>
          <cell r="D183" t="str">
            <v>AD</v>
          </cell>
          <cell r="E183">
            <v>275062</v>
          </cell>
          <cell r="F183" t="str">
            <v>Registra Diferencia de cambio 11/02</v>
          </cell>
          <cell r="G183" t="str">
            <v>30/11/02</v>
          </cell>
          <cell r="H183">
            <v>98978.1</v>
          </cell>
          <cell r="J183">
            <v>-107140951.98</v>
          </cell>
        </row>
        <row r="184">
          <cell r="A184" t="str">
            <v>9,1,4,03,01,00</v>
          </cell>
          <cell r="B184" t="str">
            <v>Diferencia de Cambio generada por pasivo</v>
          </cell>
          <cell r="C184" t="str">
            <v>D</v>
          </cell>
          <cell r="D184" t="str">
            <v>AD</v>
          </cell>
          <cell r="E184">
            <v>275067</v>
          </cell>
          <cell r="F184" t="str">
            <v>Registra dif de cbio pmo boston 11/02</v>
          </cell>
          <cell r="G184" t="str">
            <v>30/11/02</v>
          </cell>
          <cell r="H184">
            <v>1950000</v>
          </cell>
          <cell r="J184">
            <v>-105190951.98</v>
          </cell>
        </row>
        <row r="185">
          <cell r="A185" t="str">
            <v>9,1,4,03,01,00</v>
          </cell>
          <cell r="B185" t="str">
            <v>Diferencia de Cambio generada por pasivo</v>
          </cell>
          <cell r="C185" t="str">
            <v>D</v>
          </cell>
          <cell r="D185" t="str">
            <v>AD</v>
          </cell>
          <cell r="E185">
            <v>275069</v>
          </cell>
          <cell r="F185" t="str">
            <v>Regis dif cbio HSBC 16 M al 11/02</v>
          </cell>
          <cell r="G185" t="str">
            <v>30/11/02</v>
          </cell>
          <cell r="H185">
            <v>1880000</v>
          </cell>
          <cell r="J185">
            <v>-103310951.98</v>
          </cell>
        </row>
        <row r="186">
          <cell r="A186" t="str">
            <v>9,1,4,03,01,00</v>
          </cell>
          <cell r="B186" t="str">
            <v>Diferencia de Cambio generada por pasivo</v>
          </cell>
          <cell r="C186" t="str">
            <v>D</v>
          </cell>
          <cell r="D186" t="str">
            <v>AD</v>
          </cell>
          <cell r="E186">
            <v>275071</v>
          </cell>
          <cell r="F186" t="str">
            <v>Registra dif cbio Itau 4.55 M 11/02</v>
          </cell>
          <cell r="G186" t="str">
            <v>30/11/02</v>
          </cell>
          <cell r="H186">
            <v>528500</v>
          </cell>
          <cell r="J186">
            <v>-102782451.98</v>
          </cell>
        </row>
        <row r="187">
          <cell r="A187" t="str">
            <v>9,1,4,03,01,00</v>
          </cell>
          <cell r="B187" t="str">
            <v>Diferencia de Cambio generada por pasivo</v>
          </cell>
          <cell r="C187" t="str">
            <v>D</v>
          </cell>
          <cell r="D187" t="str">
            <v>AD</v>
          </cell>
          <cell r="E187">
            <v>275073</v>
          </cell>
          <cell r="F187" t="str">
            <v>Registra dif cbio Nación 13.35 M</v>
          </cell>
          <cell r="G187" t="str">
            <v>30/11/02</v>
          </cell>
          <cell r="H187">
            <v>1585500</v>
          </cell>
          <cell r="J187">
            <v>-101196951.98</v>
          </cell>
        </row>
        <row r="188">
          <cell r="A188" t="str">
            <v>9,1,4,03,01,00</v>
          </cell>
          <cell r="B188" t="str">
            <v>Diferencia de Cambio generada por pasivo</v>
          </cell>
          <cell r="C188" t="str">
            <v>D</v>
          </cell>
          <cell r="D188" t="str">
            <v>AD</v>
          </cell>
          <cell r="E188">
            <v>275076</v>
          </cell>
          <cell r="F188" t="str">
            <v>Regis dif cbio Ciudad 8M 11/02</v>
          </cell>
          <cell r="G188" t="str">
            <v>30/11/02</v>
          </cell>
          <cell r="H188">
            <v>940000</v>
          </cell>
          <cell r="J188">
            <v>-100256951.98</v>
          </cell>
        </row>
        <row r="189">
          <cell r="A189" t="str">
            <v>9,1,4,03,01,00</v>
          </cell>
          <cell r="B189" t="str">
            <v>Diferencia de Cambio generada por pasivo</v>
          </cell>
          <cell r="C189" t="str">
            <v>D</v>
          </cell>
          <cell r="D189" t="str">
            <v>AD</v>
          </cell>
          <cell r="E189">
            <v>275081</v>
          </cell>
          <cell r="F189" t="str">
            <v>Registra difer cbio 12M HSBC 11/02</v>
          </cell>
          <cell r="G189" t="str">
            <v>30/11/02</v>
          </cell>
          <cell r="H189">
            <v>1440000</v>
          </cell>
          <cell r="J189">
            <v>-98816951.980000004</v>
          </cell>
        </row>
        <row r="190">
          <cell r="A190" t="str">
            <v>9,1,4,03,01,00</v>
          </cell>
          <cell r="B190" t="str">
            <v>Diferencia de Cambio generada por pasivo</v>
          </cell>
          <cell r="C190" t="str">
            <v>D</v>
          </cell>
          <cell r="D190" t="str">
            <v>AD</v>
          </cell>
          <cell r="E190">
            <v>275083</v>
          </cell>
          <cell r="F190" t="str">
            <v>Regis dif cambio 12M HSBC 11/02</v>
          </cell>
          <cell r="G190" t="str">
            <v>30/11/02</v>
          </cell>
          <cell r="I190">
            <v>1440000</v>
          </cell>
          <cell r="J190">
            <v>-100256951.98</v>
          </cell>
        </row>
        <row r="191">
          <cell r="A191" t="str">
            <v>9,1,4,03,01,00</v>
          </cell>
          <cell r="B191" t="str">
            <v>Diferencia de Cambio generada por pasivo</v>
          </cell>
          <cell r="C191" t="str">
            <v>D</v>
          </cell>
          <cell r="D191" t="str">
            <v>AD</v>
          </cell>
          <cell r="E191">
            <v>275087</v>
          </cell>
          <cell r="F191" t="str">
            <v>Aj intereses por cambio de tasa</v>
          </cell>
          <cell r="G191" t="str">
            <v>30/11/02</v>
          </cell>
          <cell r="I191">
            <v>263215.40999999997</v>
          </cell>
          <cell r="J191">
            <v>-100520167.39</v>
          </cell>
        </row>
        <row r="192">
          <cell r="A192" t="str">
            <v>9,1,4,03,01,00</v>
          </cell>
          <cell r="B192" t="str">
            <v>Diferencia de Cambio generada por pasivo</v>
          </cell>
          <cell r="C192" t="str">
            <v>D</v>
          </cell>
          <cell r="D192" t="str">
            <v>AD</v>
          </cell>
          <cell r="E192">
            <v>275088</v>
          </cell>
          <cell r="F192" t="str">
            <v>Registra dif de cbio pmo 37.4 M 11/02</v>
          </cell>
          <cell r="G192" t="str">
            <v>30/11/02</v>
          </cell>
          <cell r="H192">
            <v>2327316.44</v>
          </cell>
          <cell r="J192">
            <v>-98192850.950000003</v>
          </cell>
        </row>
        <row r="193">
          <cell r="A193" t="str">
            <v>9,1,4,03,01,00</v>
          </cell>
          <cell r="B193" t="str">
            <v>Diferencia de Cambio generada por pasivo</v>
          </cell>
          <cell r="C193" t="str">
            <v>D</v>
          </cell>
          <cell r="D193" t="str">
            <v>AD</v>
          </cell>
          <cell r="E193">
            <v>275089</v>
          </cell>
          <cell r="F193" t="str">
            <v>Devenag int y reg dif cbio ON conv 11/02</v>
          </cell>
          <cell r="G193" t="str">
            <v>30/11/02</v>
          </cell>
          <cell r="H193">
            <v>10887249.24</v>
          </cell>
          <cell r="J193">
            <v>-87305601.709999993</v>
          </cell>
        </row>
        <row r="194">
          <cell r="A194" t="str">
            <v>9,1,4,03,01,00</v>
          </cell>
          <cell r="B194" t="str">
            <v>Diferencia de Cambio generada por pasivo</v>
          </cell>
          <cell r="C194" t="str">
            <v>D</v>
          </cell>
          <cell r="D194" t="str">
            <v>AD</v>
          </cell>
          <cell r="E194">
            <v>275090</v>
          </cell>
          <cell r="F194" t="str">
            <v>Devengamiento intereses mutuo 11/02</v>
          </cell>
          <cell r="G194" t="str">
            <v>30/11/02</v>
          </cell>
          <cell r="H194">
            <v>38242.730000000003</v>
          </cell>
          <cell r="J194">
            <v>-87267358.980000004</v>
          </cell>
        </row>
        <row r="195">
          <cell r="A195" t="str">
            <v>9,1,4,03,01,00</v>
          </cell>
          <cell r="B195" t="str">
            <v>Diferencia de Cambio generada por pasivo</v>
          </cell>
          <cell r="C195" t="str">
            <v>D</v>
          </cell>
          <cell r="D195" t="str">
            <v>AD</v>
          </cell>
          <cell r="E195">
            <v>275095</v>
          </cell>
          <cell r="F195" t="str">
            <v>Dif de cbio y registracion 11/02</v>
          </cell>
          <cell r="G195" t="str">
            <v>30/11/02</v>
          </cell>
          <cell r="I195">
            <v>3493.11</v>
          </cell>
          <cell r="J195">
            <v>-87270852.090000004</v>
          </cell>
        </row>
        <row r="196">
          <cell r="A196" t="str">
            <v>9,1,4,03,01,00</v>
          </cell>
          <cell r="B196" t="str">
            <v>Diferencia de Cambio generada por pasivo</v>
          </cell>
          <cell r="G196" t="str">
            <v>30/11/02</v>
          </cell>
          <cell r="J196">
            <v>-87270852.090000004</v>
          </cell>
        </row>
        <row r="197">
          <cell r="A197" t="str">
            <v>9,1,4,03,01,00</v>
          </cell>
          <cell r="B197" t="str">
            <v>Diferencia de Cambio generada por pasivo</v>
          </cell>
          <cell r="C197" t="str">
            <v>D</v>
          </cell>
          <cell r="D197" t="str">
            <v>DP</v>
          </cell>
          <cell r="E197">
            <v>276001</v>
          </cell>
          <cell r="F197" t="str">
            <v>Asiento de compras de  1/12/02-31/12/02</v>
          </cell>
          <cell r="G197" t="str">
            <v>30/12/02</v>
          </cell>
          <cell r="H197">
            <v>-289.68</v>
          </cell>
          <cell r="J197">
            <v>-87271141.769999996</v>
          </cell>
        </row>
        <row r="198">
          <cell r="A198" t="str">
            <v>9,1,4,03,01,00</v>
          </cell>
          <cell r="B198" t="str">
            <v>Diferencia de Cambio generada por pasivo</v>
          </cell>
          <cell r="C198" t="str">
            <v>D</v>
          </cell>
          <cell r="D198" t="str">
            <v>PP</v>
          </cell>
          <cell r="E198">
            <v>276001</v>
          </cell>
          <cell r="F198" t="str">
            <v>Asiento de compras de  1/12/02-31/12/02</v>
          </cell>
          <cell r="G198" t="str">
            <v>30/12/02</v>
          </cell>
          <cell r="H198">
            <v>-289.68</v>
          </cell>
          <cell r="J198">
            <v>-87271431.450000003</v>
          </cell>
        </row>
        <row r="199">
          <cell r="A199" t="str">
            <v>9,1,4,03,01,00</v>
          </cell>
          <cell r="B199" t="str">
            <v>Diferencia de Cambio generada por pasivo</v>
          </cell>
          <cell r="C199" t="str">
            <v>D</v>
          </cell>
          <cell r="D199" t="str">
            <v>PP</v>
          </cell>
          <cell r="E199">
            <v>276001</v>
          </cell>
          <cell r="F199" t="str">
            <v>Asiento de compras de  1/12/02-31/12/02</v>
          </cell>
          <cell r="G199" t="str">
            <v>30/12/02</v>
          </cell>
          <cell r="I199">
            <v>-289.68</v>
          </cell>
          <cell r="J199">
            <v>-87271141.769999996</v>
          </cell>
        </row>
        <row r="200">
          <cell r="A200" t="str">
            <v>9,1,4,03,01,00</v>
          </cell>
          <cell r="B200" t="str">
            <v>Diferencia de Cambio generada por pasivo</v>
          </cell>
          <cell r="C200" t="str">
            <v>D</v>
          </cell>
          <cell r="D200" t="str">
            <v>AD</v>
          </cell>
          <cell r="E200">
            <v>276034</v>
          </cell>
          <cell r="F200" t="str">
            <v>Registra Dif de Cambio 12/02</v>
          </cell>
          <cell r="G200" t="str">
            <v>31/12/02</v>
          </cell>
          <cell r="I200">
            <v>70127.899999999994</v>
          </cell>
          <cell r="J200">
            <v>-87341269.670000002</v>
          </cell>
        </row>
        <row r="201">
          <cell r="A201" t="str">
            <v>9,1,4,03,01,00</v>
          </cell>
          <cell r="B201" t="str">
            <v>Diferencia de Cambio generada por pasivo</v>
          </cell>
          <cell r="C201" t="str">
            <v>D</v>
          </cell>
          <cell r="D201" t="str">
            <v>AD</v>
          </cell>
          <cell r="E201">
            <v>276036</v>
          </cell>
          <cell r="F201" t="str">
            <v>anulado</v>
          </cell>
          <cell r="G201" t="str">
            <v>31/12/02</v>
          </cell>
          <cell r="H201">
            <v>0</v>
          </cell>
          <cell r="J201">
            <v>-87341269.670000002</v>
          </cell>
        </row>
        <row r="202">
          <cell r="A202" t="str">
            <v>9,1,4,03,01,00</v>
          </cell>
          <cell r="B202" t="str">
            <v>Diferencia de Cambio generada por pasivo</v>
          </cell>
          <cell r="C202" t="str">
            <v>D</v>
          </cell>
          <cell r="D202" t="str">
            <v>AD</v>
          </cell>
          <cell r="E202">
            <v>276036</v>
          </cell>
          <cell r="F202" t="str">
            <v>anulado</v>
          </cell>
          <cell r="G202" t="str">
            <v>31/12/02</v>
          </cell>
          <cell r="H202">
            <v>0</v>
          </cell>
          <cell r="J202">
            <v>-87341269.670000002</v>
          </cell>
        </row>
        <row r="203">
          <cell r="A203" t="str">
            <v>9,1,4,03,01,00</v>
          </cell>
          <cell r="B203" t="str">
            <v>Diferencia de Cambio generada por pasivo</v>
          </cell>
          <cell r="C203" t="str">
            <v>D</v>
          </cell>
          <cell r="D203" t="str">
            <v>AD</v>
          </cell>
          <cell r="E203">
            <v>276038</v>
          </cell>
          <cell r="F203" t="str">
            <v>anulado</v>
          </cell>
          <cell r="G203" t="str">
            <v>31/12/02</v>
          </cell>
          <cell r="H203">
            <v>0</v>
          </cell>
          <cell r="J203">
            <v>-87341269.670000002</v>
          </cell>
        </row>
        <row r="204">
          <cell r="A204" t="str">
            <v>9,1,4,03,01,00</v>
          </cell>
          <cell r="B204" t="str">
            <v>Diferencia de Cambio generada por pasivo</v>
          </cell>
          <cell r="C204" t="str">
            <v>D</v>
          </cell>
          <cell r="D204" t="str">
            <v>AD</v>
          </cell>
          <cell r="E204">
            <v>276038</v>
          </cell>
          <cell r="F204" t="str">
            <v>anulado</v>
          </cell>
          <cell r="G204" t="str">
            <v>31/12/02</v>
          </cell>
          <cell r="H204">
            <v>0</v>
          </cell>
          <cell r="J204">
            <v>-87341269.670000002</v>
          </cell>
        </row>
        <row r="205">
          <cell r="A205" t="str">
            <v>9,1,4,03,01,00</v>
          </cell>
          <cell r="B205" t="str">
            <v>Diferencia de Cambio generada por pasivo</v>
          </cell>
          <cell r="C205" t="str">
            <v>D</v>
          </cell>
          <cell r="D205" t="str">
            <v>AD</v>
          </cell>
          <cell r="E205">
            <v>276040</v>
          </cell>
          <cell r="F205" t="str">
            <v>anulado</v>
          </cell>
          <cell r="G205" t="str">
            <v>31/12/02</v>
          </cell>
          <cell r="I205">
            <v>0</v>
          </cell>
          <cell r="J205">
            <v>-87341269.670000002</v>
          </cell>
        </row>
        <row r="206">
          <cell r="A206" t="str">
            <v>9,1,4,03,01,00</v>
          </cell>
          <cell r="B206" t="str">
            <v>Diferencia de Cambio generada por pasivo</v>
          </cell>
          <cell r="C206" t="str">
            <v>D</v>
          </cell>
          <cell r="D206" t="str">
            <v>AD</v>
          </cell>
          <cell r="E206">
            <v>276040</v>
          </cell>
          <cell r="F206" t="str">
            <v>anulado</v>
          </cell>
          <cell r="G206" t="str">
            <v>31/12/02</v>
          </cell>
          <cell r="I206">
            <v>0</v>
          </cell>
          <cell r="J206">
            <v>-87341269.670000002</v>
          </cell>
        </row>
        <row r="207">
          <cell r="A207" t="str">
            <v>9,1,4,03,01,00</v>
          </cell>
          <cell r="B207" t="str">
            <v>Diferencia de Cambio generada por pasivo</v>
          </cell>
          <cell r="C207" t="str">
            <v>D</v>
          </cell>
          <cell r="D207" t="str">
            <v>AD</v>
          </cell>
          <cell r="E207">
            <v>276042</v>
          </cell>
          <cell r="F207" t="str">
            <v>anulado</v>
          </cell>
          <cell r="G207" t="str">
            <v>31/12/02</v>
          </cell>
          <cell r="H207">
            <v>0</v>
          </cell>
          <cell r="J207">
            <v>-87341269.670000002</v>
          </cell>
        </row>
        <row r="208">
          <cell r="A208" t="str">
            <v>9,1,4,03,01,00</v>
          </cell>
          <cell r="B208" t="str">
            <v>Diferencia de Cambio generada por pasivo</v>
          </cell>
          <cell r="C208" t="str">
            <v>D</v>
          </cell>
          <cell r="D208" t="str">
            <v>AD</v>
          </cell>
          <cell r="E208">
            <v>276044</v>
          </cell>
          <cell r="F208" t="str">
            <v>anulado</v>
          </cell>
          <cell r="G208" t="str">
            <v>31/12/02</v>
          </cell>
          <cell r="I208">
            <v>0</v>
          </cell>
          <cell r="J208">
            <v>-87341269.670000002</v>
          </cell>
        </row>
        <row r="209">
          <cell r="A209" t="str">
            <v>9,1,4,03,01,00</v>
          </cell>
          <cell r="B209" t="str">
            <v>Diferencia de Cambio generada por pasivo</v>
          </cell>
          <cell r="C209" t="str">
            <v>D</v>
          </cell>
          <cell r="D209" t="str">
            <v>AD</v>
          </cell>
          <cell r="E209">
            <v>276044</v>
          </cell>
          <cell r="F209" t="str">
            <v>anulado</v>
          </cell>
          <cell r="G209" t="str">
            <v>31/12/02</v>
          </cell>
          <cell r="I209">
            <v>0</v>
          </cell>
          <cell r="J209">
            <v>-87341269.670000002</v>
          </cell>
        </row>
        <row r="210">
          <cell r="A210" t="str">
            <v>9,1,4,03,01,00</v>
          </cell>
          <cell r="B210" t="str">
            <v>Diferencia de Cambio generada por pasivo</v>
          </cell>
          <cell r="C210" t="str">
            <v>D</v>
          </cell>
          <cell r="D210" t="str">
            <v>AD</v>
          </cell>
          <cell r="E210">
            <v>276045</v>
          </cell>
          <cell r="F210" t="str">
            <v>anulado</v>
          </cell>
          <cell r="G210" t="str">
            <v>31/12/02</v>
          </cell>
          <cell r="I210">
            <v>0</v>
          </cell>
          <cell r="J210">
            <v>-87341269.670000002</v>
          </cell>
        </row>
        <row r="211">
          <cell r="A211" t="str">
            <v>9,1,4,03,01,00</v>
          </cell>
          <cell r="B211" t="str">
            <v>Diferencia de Cambio generada por pasivo</v>
          </cell>
          <cell r="C211" t="str">
            <v>D</v>
          </cell>
          <cell r="D211" t="str">
            <v>AD</v>
          </cell>
          <cell r="E211">
            <v>276045</v>
          </cell>
          <cell r="F211" t="str">
            <v>anulado</v>
          </cell>
          <cell r="G211" t="str">
            <v>31/12/02</v>
          </cell>
          <cell r="H211">
            <v>0</v>
          </cell>
          <cell r="J211">
            <v>-87341269.670000002</v>
          </cell>
        </row>
        <row r="212">
          <cell r="A212" t="str">
            <v>9,1,4,03,01,00</v>
          </cell>
          <cell r="B212" t="str">
            <v>Diferencia de Cambio generada por pasivo</v>
          </cell>
          <cell r="C212" t="str">
            <v>D</v>
          </cell>
          <cell r="D212" t="str">
            <v>AD</v>
          </cell>
          <cell r="E212">
            <v>276047</v>
          </cell>
          <cell r="F212" t="str">
            <v>Rev AD 270219 y Dif de cambio</v>
          </cell>
          <cell r="G212" t="str">
            <v>31/12/02</v>
          </cell>
          <cell r="H212">
            <v>131970.79</v>
          </cell>
          <cell r="J212">
            <v>-87209298.879999995</v>
          </cell>
        </row>
        <row r="213">
          <cell r="A213" t="str">
            <v>9,1,4,03,01,00</v>
          </cell>
          <cell r="B213" t="str">
            <v>Diferencia de Cambio generada por pasivo</v>
          </cell>
          <cell r="C213" t="str">
            <v>D</v>
          </cell>
          <cell r="D213" t="str">
            <v>AD</v>
          </cell>
          <cell r="E213">
            <v>276048</v>
          </cell>
          <cell r="F213" t="str">
            <v>Deveng Intereses y Dif de Cbio 12/02</v>
          </cell>
          <cell r="G213" t="str">
            <v>31/12/02</v>
          </cell>
          <cell r="I213">
            <v>10101229.17</v>
          </cell>
          <cell r="J213">
            <v>-97310528.049999997</v>
          </cell>
        </row>
        <row r="214">
          <cell r="A214" t="str">
            <v>9,1,4,03,01,00</v>
          </cell>
          <cell r="B214" t="str">
            <v>Diferencia de Cambio generada por pasivo</v>
          </cell>
          <cell r="C214" t="str">
            <v>D</v>
          </cell>
          <cell r="D214" t="str">
            <v>AD</v>
          </cell>
          <cell r="E214">
            <v>276051</v>
          </cell>
          <cell r="F214" t="str">
            <v>Registra Dif de Cambio 12/02</v>
          </cell>
          <cell r="G214" t="str">
            <v>31/12/02</v>
          </cell>
          <cell r="I214">
            <v>13785011.199999999</v>
          </cell>
          <cell r="J214">
            <v>-111095539.25</v>
          </cell>
        </row>
        <row r="215">
          <cell r="A215" t="str">
            <v>9,1,4,03,01,00</v>
          </cell>
          <cell r="B215" t="str">
            <v>Diferencia de Cambio generada por pasivo</v>
          </cell>
          <cell r="C215" t="str">
            <v>D</v>
          </cell>
          <cell r="D215" t="str">
            <v>AD</v>
          </cell>
          <cell r="E215">
            <v>276103</v>
          </cell>
          <cell r="F215" t="str">
            <v>Cancelación de préstamo Goldmand Sachs</v>
          </cell>
          <cell r="G215" t="str">
            <v>31/12/02</v>
          </cell>
          <cell r="I215">
            <v>692957.88</v>
          </cell>
          <cell r="J215">
            <v>-111788497.13</v>
          </cell>
        </row>
        <row r="216">
          <cell r="A216" t="str">
            <v>9,1,4,03,01,00</v>
          </cell>
          <cell r="B216" t="str">
            <v>Diferencia de Cambio generada por pasivo</v>
          </cell>
          <cell r="C216" t="str">
            <v>D</v>
          </cell>
          <cell r="D216" t="str">
            <v>AD</v>
          </cell>
          <cell r="E216">
            <v>276103</v>
          </cell>
          <cell r="F216" t="str">
            <v>Cancelación de préstamo Goldmand Sachs</v>
          </cell>
          <cell r="G216" t="str">
            <v>31/12/02</v>
          </cell>
          <cell r="H216">
            <v>2425283.85</v>
          </cell>
          <cell r="J216">
            <v>-109363213.28</v>
          </cell>
        </row>
        <row r="217">
          <cell r="A217" t="str">
            <v>9,1,4,03,01,00</v>
          </cell>
          <cell r="B217" t="str">
            <v>Diferencia de Cambio generada por pasivo</v>
          </cell>
          <cell r="C217" t="str">
            <v>D</v>
          </cell>
          <cell r="D217" t="str">
            <v>AD</v>
          </cell>
          <cell r="E217">
            <v>276126</v>
          </cell>
          <cell r="F217" t="str">
            <v>Reclasifica AD 273015 del 30/09/02</v>
          </cell>
          <cell r="G217" t="str">
            <v>31/12/02</v>
          </cell>
          <cell r="H217">
            <v>347305.6</v>
          </cell>
          <cell r="J217">
            <v>-109015907.68000001</v>
          </cell>
        </row>
        <row r="218">
          <cell r="A218" t="str">
            <v>9,1,4,03,01,00</v>
          </cell>
          <cell r="B218" t="str">
            <v>Diferencia de Cambio generada por pasivo</v>
          </cell>
          <cell r="C218" t="str">
            <v>D</v>
          </cell>
          <cell r="D218" t="str">
            <v>AD</v>
          </cell>
          <cell r="E218">
            <v>276069</v>
          </cell>
          <cell r="F218" t="str">
            <v>Ajusta Dev de Intereses 11/02</v>
          </cell>
          <cell r="G218" t="str">
            <v>31/12/02</v>
          </cell>
          <cell r="H218">
            <v>931.17</v>
          </cell>
          <cell r="J218">
            <v>-109014976.51000001</v>
          </cell>
        </row>
        <row r="219">
          <cell r="A219" t="str">
            <v>9,1,4,03,01,00</v>
          </cell>
          <cell r="B219" t="str">
            <v>Diferencia de Cambio generada por pasivo</v>
          </cell>
          <cell r="C219" t="str">
            <v>D</v>
          </cell>
          <cell r="D219" t="str">
            <v>AD</v>
          </cell>
          <cell r="E219">
            <v>276137</v>
          </cell>
          <cell r="F219" t="str">
            <v>Deveng Intereses Reg Dif de cbio 12/02</v>
          </cell>
          <cell r="G219" t="str">
            <v>31/12/02</v>
          </cell>
          <cell r="I219">
            <v>26983251.899999999</v>
          </cell>
          <cell r="J219">
            <v>-135998228.41</v>
          </cell>
        </row>
        <row r="220">
          <cell r="A220" t="str">
            <v>9,1,4,03,01,00</v>
          </cell>
          <cell r="B220" t="str">
            <v>Diferencia de Cambio generada por pasivo</v>
          </cell>
          <cell r="G220" t="str">
            <v>31/12/02</v>
          </cell>
          <cell r="J220">
            <v>-135998228.41</v>
          </cell>
        </row>
        <row r="221">
          <cell r="A221" t="str">
            <v>Fechas desde: 01/10/02</v>
          </cell>
          <cell r="B221" t="str">
            <v>hasta: 31/12/02</v>
          </cell>
        </row>
        <row r="222">
          <cell r="A222" t="str">
            <v>Cuentas desde : 9,1,4,01,01,00</v>
          </cell>
          <cell r="B222" t="str">
            <v>hasta : 9,1,4,03,01,00</v>
          </cell>
        </row>
        <row r="223">
          <cell r="A223" t="str">
            <v>Total debitos :      48,354,444.19</v>
          </cell>
        </row>
        <row r="224">
          <cell r="A224" t="str">
            <v>Total creditos:     101,639,524.23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</sheetNames>
    <sheetDataSet>
      <sheetData sheetId="0">
        <row r="1">
          <cell r="A1" t="str">
            <v>Detalle de Bienes de Uso Amortizables en 50 años</v>
          </cell>
        </row>
      </sheetData>
      <sheetData sheetId="1">
        <row r="2">
          <cell r="B2" t="str">
            <v>REVALUO IMPOSITIVO BIENES DE USO AL 30/09/99</v>
          </cell>
        </row>
      </sheetData>
      <sheetData sheetId="2"/>
      <sheetData sheetId="3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/>
        </row>
        <row r="13">
          <cell r="AJ13">
            <v>0</v>
          </cell>
        </row>
        <row r="15">
          <cell r="AK15"/>
        </row>
        <row r="20">
          <cell r="Y20"/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FE83-CA15-4A62-9831-AC7A6C5C77ED}">
  <dimension ref="B1:Q38"/>
  <sheetViews>
    <sheetView showGridLines="0" tabSelected="1" zoomScaleNormal="100" workbookViewId="0"/>
  </sheetViews>
  <sheetFormatPr baseColWidth="10" defaultColWidth="11.453125" defaultRowHeight="10" x14ac:dyDescent="0.2"/>
  <cols>
    <col min="1" max="1" width="3.7265625" style="54" customWidth="1"/>
    <col min="2" max="2" width="28.26953125" style="70" customWidth="1"/>
    <col min="3" max="4" width="8.1796875" style="54" customWidth="1"/>
    <col min="5" max="5" width="8.1796875" style="71" customWidth="1"/>
    <col min="6" max="7" width="8.1796875" style="54" customWidth="1"/>
    <col min="8" max="11" width="8.1796875" style="69" customWidth="1"/>
    <col min="12" max="16384" width="11.453125" style="54"/>
  </cols>
  <sheetData>
    <row r="1" spans="2:11" ht="11.25" customHeight="1" x14ac:dyDescent="0.2"/>
    <row r="2" spans="2:11" ht="10.5" x14ac:dyDescent="0.25">
      <c r="B2" s="68" t="s">
        <v>175</v>
      </c>
    </row>
    <row r="3" spans="2:11" x14ac:dyDescent="0.2">
      <c r="H3" s="54"/>
      <c r="I3" s="54"/>
      <c r="J3" s="54"/>
      <c r="K3" s="54"/>
    </row>
    <row r="4" spans="2:11" x14ac:dyDescent="0.2">
      <c r="B4" s="54"/>
      <c r="E4" s="54"/>
      <c r="H4" s="54"/>
      <c r="I4" s="54"/>
      <c r="J4" s="172"/>
      <c r="K4" s="152" t="s">
        <v>224</v>
      </c>
    </row>
    <row r="5" spans="2:11" s="56" customFormat="1" ht="21.5" thickBot="1" x14ac:dyDescent="0.4">
      <c r="B5" s="67" t="s">
        <v>178</v>
      </c>
      <c r="C5" s="95">
        <v>2015</v>
      </c>
      <c r="D5" s="95">
        <v>2016</v>
      </c>
      <c r="E5" s="95">
        <v>2017</v>
      </c>
      <c r="F5" s="95">
        <v>2018</v>
      </c>
      <c r="G5" s="95">
        <v>2019</v>
      </c>
      <c r="H5" s="95">
        <v>2020</v>
      </c>
      <c r="I5" s="95">
        <v>2021</v>
      </c>
      <c r="J5" s="95">
        <v>2022</v>
      </c>
      <c r="K5" s="95">
        <v>2023</v>
      </c>
    </row>
    <row r="6" spans="2:11" x14ac:dyDescent="0.2">
      <c r="B6" s="70" t="s">
        <v>2</v>
      </c>
      <c r="C6" s="71">
        <v>69173</v>
      </c>
      <c r="D6" s="71">
        <v>67233</v>
      </c>
      <c r="E6" s="71">
        <v>62496</v>
      </c>
      <c r="F6" s="71">
        <v>60104</v>
      </c>
      <c r="G6" s="71">
        <v>54685</v>
      </c>
      <c r="H6" s="71">
        <v>65335</v>
      </c>
      <c r="I6" s="71">
        <v>60949</v>
      </c>
      <c r="J6" s="170">
        <v>62593</v>
      </c>
      <c r="K6" s="170">
        <v>68497</v>
      </c>
    </row>
    <row r="7" spans="2:11" x14ac:dyDescent="0.2">
      <c r="B7" s="70" t="s">
        <v>176</v>
      </c>
      <c r="C7" s="71">
        <v>36870</v>
      </c>
      <c r="D7" s="71">
        <v>40684</v>
      </c>
      <c r="E7" s="71">
        <v>41422</v>
      </c>
      <c r="F7" s="71">
        <v>48204</v>
      </c>
      <c r="G7" s="71">
        <v>43948</v>
      </c>
      <c r="H7" s="71">
        <v>45739</v>
      </c>
      <c r="I7" s="71">
        <v>59126</v>
      </c>
      <c r="J7" s="170">
        <v>58205</v>
      </c>
      <c r="K7" s="170">
        <v>62293</v>
      </c>
    </row>
    <row r="8" spans="2:11" x14ac:dyDescent="0.2">
      <c r="B8" s="70" t="s">
        <v>173</v>
      </c>
      <c r="C8" s="71">
        <v>8359</v>
      </c>
      <c r="D8" s="71">
        <v>8484</v>
      </c>
      <c r="E8" s="71">
        <v>8858</v>
      </c>
      <c r="F8" s="71">
        <v>8858</v>
      </c>
      <c r="G8" s="71">
        <v>8858</v>
      </c>
      <c r="H8" s="71">
        <v>8858</v>
      </c>
      <c r="I8" s="71">
        <v>8858</v>
      </c>
      <c r="J8" s="170">
        <v>8776</v>
      </c>
      <c r="K8" s="170">
        <v>8776</v>
      </c>
    </row>
    <row r="9" spans="2:11" ht="10.5" thickBot="1" x14ac:dyDescent="0.25">
      <c r="B9" s="70" t="s">
        <v>174</v>
      </c>
      <c r="C9" s="71">
        <v>5562</v>
      </c>
      <c r="D9" s="71">
        <v>5870</v>
      </c>
      <c r="E9" s="71">
        <v>7261</v>
      </c>
      <c r="F9" s="71">
        <v>7263</v>
      </c>
      <c r="G9" s="71">
        <v>9411</v>
      </c>
      <c r="H9" s="71">
        <v>11787</v>
      </c>
      <c r="I9" s="71">
        <v>12373</v>
      </c>
      <c r="J9" s="171">
        <v>13242</v>
      </c>
      <c r="K9" s="171">
        <v>13797</v>
      </c>
    </row>
    <row r="10" spans="2:11" ht="11" thickBot="1" x14ac:dyDescent="0.25">
      <c r="B10" s="78" t="s">
        <v>181</v>
      </c>
      <c r="C10" s="46">
        <f t="shared" ref="C10:G10" si="0">+SUM(C6:C9)</f>
        <v>119964</v>
      </c>
      <c r="D10" s="46">
        <f t="shared" si="0"/>
        <v>122271</v>
      </c>
      <c r="E10" s="81">
        <f t="shared" si="0"/>
        <v>120037</v>
      </c>
      <c r="F10" s="46">
        <f t="shared" si="0"/>
        <v>124429</v>
      </c>
      <c r="G10" s="46">
        <f t="shared" si="0"/>
        <v>116902</v>
      </c>
      <c r="H10" s="46">
        <f t="shared" ref="H10:J10" si="1">+SUM(H6:H9)</f>
        <v>131719</v>
      </c>
      <c r="I10" s="46">
        <f t="shared" si="1"/>
        <v>141306</v>
      </c>
      <c r="J10" s="46">
        <f t="shared" si="1"/>
        <v>142816</v>
      </c>
      <c r="K10" s="46">
        <f t="shared" ref="K10" si="2">+SUM(K6:K9)</f>
        <v>153363</v>
      </c>
    </row>
    <row r="11" spans="2:11" x14ac:dyDescent="0.2">
      <c r="B11" s="72"/>
      <c r="C11" s="73"/>
      <c r="D11" s="73"/>
      <c r="E11" s="74"/>
      <c r="F11" s="73"/>
      <c r="G11" s="73"/>
      <c r="H11" s="74"/>
      <c r="I11" s="74"/>
      <c r="J11" s="74"/>
      <c r="K11" s="74"/>
    </row>
    <row r="12" spans="2:11" x14ac:dyDescent="0.2">
      <c r="B12" s="54"/>
      <c r="E12" s="54"/>
      <c r="H12" s="54"/>
      <c r="I12" s="54"/>
      <c r="J12" s="172"/>
      <c r="K12" s="152" t="str">
        <f>+K$4</f>
        <v>IQ23</v>
      </c>
    </row>
    <row r="13" spans="2:11" s="56" customFormat="1" ht="21.5" thickBot="1" x14ac:dyDescent="0.4">
      <c r="B13" s="67" t="s">
        <v>179</v>
      </c>
      <c r="C13" s="95">
        <v>2015</v>
      </c>
      <c r="D13" s="95">
        <v>2016</v>
      </c>
      <c r="E13" s="95">
        <v>2017</v>
      </c>
      <c r="F13" s="95">
        <v>2018</v>
      </c>
      <c r="G13" s="95">
        <v>2019</v>
      </c>
      <c r="H13" s="95">
        <f t="shared" ref="H13" si="3">+H$5</f>
        <v>2020</v>
      </c>
      <c r="I13" s="95">
        <f>+I$5</f>
        <v>2021</v>
      </c>
      <c r="J13" s="95">
        <f>+J$5</f>
        <v>2022</v>
      </c>
      <c r="K13" s="95">
        <f>+K$5</f>
        <v>2023</v>
      </c>
    </row>
    <row r="14" spans="2:11" x14ac:dyDescent="0.2">
      <c r="B14" s="70" t="s">
        <v>2</v>
      </c>
      <c r="C14" s="71">
        <v>163523</v>
      </c>
      <c r="D14" s="71">
        <v>158932</v>
      </c>
      <c r="E14" s="71">
        <v>159562</v>
      </c>
      <c r="F14" s="71">
        <v>147653</v>
      </c>
      <c r="G14" s="71">
        <v>149666</v>
      </c>
      <c r="H14" s="71">
        <v>147757</v>
      </c>
      <c r="I14" s="71">
        <v>144770</v>
      </c>
      <c r="J14" s="170">
        <v>140971</v>
      </c>
      <c r="K14" s="170">
        <v>140050</v>
      </c>
    </row>
    <row r="15" spans="2:11" x14ac:dyDescent="0.2">
      <c r="B15" s="70" t="s">
        <v>176</v>
      </c>
      <c r="C15" s="71">
        <v>4180</v>
      </c>
      <c r="D15" s="71">
        <v>0</v>
      </c>
      <c r="E15" s="71">
        <v>14258</v>
      </c>
      <c r="F15" s="71">
        <v>11381</v>
      </c>
      <c r="G15" s="71">
        <v>14912</v>
      </c>
      <c r="H15" s="71">
        <v>17200</v>
      </c>
      <c r="I15" s="71">
        <v>7268</v>
      </c>
      <c r="J15" s="170">
        <v>8813</v>
      </c>
      <c r="K15" s="170">
        <v>10338</v>
      </c>
    </row>
    <row r="16" spans="2:11" x14ac:dyDescent="0.2">
      <c r="B16" s="70" t="s">
        <v>173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170" t="s">
        <v>1</v>
      </c>
      <c r="K16" s="170" t="s">
        <v>1</v>
      </c>
    </row>
    <row r="17" spans="2:17" ht="10.5" thickBot="1" x14ac:dyDescent="0.25">
      <c r="B17" s="70" t="s">
        <v>174</v>
      </c>
      <c r="C17" s="71">
        <v>626</v>
      </c>
      <c r="D17" s="71">
        <v>1126</v>
      </c>
      <c r="E17" s="71">
        <v>2167</v>
      </c>
      <c r="F17" s="71">
        <v>3733</v>
      </c>
      <c r="G17" s="71">
        <v>2859</v>
      </c>
      <c r="H17" s="71">
        <v>3064</v>
      </c>
      <c r="I17" s="71">
        <v>2487</v>
      </c>
      <c r="J17" s="171">
        <v>2488</v>
      </c>
      <c r="K17" s="171">
        <v>2762</v>
      </c>
    </row>
    <row r="18" spans="2:17" ht="11" thickBot="1" x14ac:dyDescent="0.25">
      <c r="B18" s="78" t="s">
        <v>181</v>
      </c>
      <c r="C18" s="46">
        <f t="shared" ref="C18:J18" si="4">+SUM(C14:C17)</f>
        <v>168329</v>
      </c>
      <c r="D18" s="46">
        <f t="shared" si="4"/>
        <v>160058</v>
      </c>
      <c r="E18" s="81">
        <f t="shared" si="4"/>
        <v>175987</v>
      </c>
      <c r="F18" s="46">
        <f t="shared" si="4"/>
        <v>162767</v>
      </c>
      <c r="G18" s="46">
        <f t="shared" si="4"/>
        <v>167437</v>
      </c>
      <c r="H18" s="46">
        <f t="shared" si="4"/>
        <v>168021</v>
      </c>
      <c r="I18" s="46">
        <f t="shared" si="4"/>
        <v>154525</v>
      </c>
      <c r="J18" s="46">
        <f t="shared" si="4"/>
        <v>152272</v>
      </c>
      <c r="K18" s="46">
        <f t="shared" ref="K18" si="5">+SUM(K14:K17)</f>
        <v>153150</v>
      </c>
    </row>
    <row r="19" spans="2:17" ht="10.5" thickBot="1" x14ac:dyDescent="0.25">
      <c r="C19" s="75"/>
      <c r="D19" s="75"/>
      <c r="F19" s="75"/>
      <c r="G19" s="75"/>
      <c r="H19" s="71"/>
      <c r="I19" s="71"/>
      <c r="J19" s="71"/>
      <c r="K19" s="71"/>
    </row>
    <row r="20" spans="2:17" s="58" customFormat="1" ht="11" thickBot="1" x14ac:dyDescent="0.4">
      <c r="B20" s="79" t="s">
        <v>177</v>
      </c>
      <c r="C20" s="80">
        <f t="shared" ref="C20:J20" si="6">+C10+C18</f>
        <v>288293</v>
      </c>
      <c r="D20" s="80">
        <f t="shared" si="6"/>
        <v>282329</v>
      </c>
      <c r="E20" s="94">
        <f t="shared" si="6"/>
        <v>296024</v>
      </c>
      <c r="F20" s="80">
        <f t="shared" si="6"/>
        <v>287196</v>
      </c>
      <c r="G20" s="80">
        <f t="shared" si="6"/>
        <v>284339</v>
      </c>
      <c r="H20" s="80">
        <f t="shared" si="6"/>
        <v>299740</v>
      </c>
      <c r="I20" s="80">
        <f t="shared" si="6"/>
        <v>295831</v>
      </c>
      <c r="J20" s="80">
        <f t="shared" si="6"/>
        <v>295088</v>
      </c>
      <c r="K20" s="80">
        <f t="shared" ref="K20" si="7">+K10+K18</f>
        <v>306513</v>
      </c>
    </row>
    <row r="21" spans="2:17" x14ac:dyDescent="0.2">
      <c r="B21" s="72"/>
      <c r="C21" s="73"/>
      <c r="D21" s="73"/>
      <c r="E21" s="74"/>
      <c r="F21" s="73"/>
      <c r="G21" s="73"/>
      <c r="H21" s="74"/>
      <c r="I21" s="74"/>
      <c r="J21" s="74"/>
      <c r="K21" s="74"/>
    </row>
    <row r="22" spans="2:17" x14ac:dyDescent="0.2">
      <c r="B22" s="54"/>
      <c r="E22" s="54"/>
      <c r="H22" s="54"/>
      <c r="I22" s="54"/>
      <c r="J22" s="172"/>
      <c r="K22" s="152" t="str">
        <f>+K$4</f>
        <v>IQ23</v>
      </c>
    </row>
    <row r="23" spans="2:17" s="56" customFormat="1" ht="11" thickBot="1" x14ac:dyDescent="0.4">
      <c r="B23" s="67" t="s">
        <v>225</v>
      </c>
      <c r="C23" s="95">
        <v>2015</v>
      </c>
      <c r="D23" s="95">
        <v>2016</v>
      </c>
      <c r="E23" s="95">
        <v>2017</v>
      </c>
      <c r="F23" s="95">
        <v>2018</v>
      </c>
      <c r="G23" s="95">
        <v>2019</v>
      </c>
      <c r="H23" s="95">
        <f t="shared" ref="H23" si="8">+H$5</f>
        <v>2020</v>
      </c>
      <c r="I23" s="95">
        <f>+I$5</f>
        <v>2021</v>
      </c>
      <c r="J23" s="95">
        <f>+J$5</f>
        <v>2022</v>
      </c>
      <c r="K23" s="95">
        <f>+K$5</f>
        <v>2023</v>
      </c>
    </row>
    <row r="24" spans="2:17" x14ac:dyDescent="0.2">
      <c r="B24" s="70" t="s">
        <v>2</v>
      </c>
      <c r="C24" s="69">
        <v>324015</v>
      </c>
      <c r="D24" s="69">
        <v>332449</v>
      </c>
      <c r="E24" s="71">
        <v>333630</v>
      </c>
      <c r="F24" s="69">
        <v>328440</v>
      </c>
      <c r="G24" s="69">
        <v>332242</v>
      </c>
      <c r="H24" s="69">
        <v>323497</v>
      </c>
      <c r="I24" s="69">
        <v>330799</v>
      </c>
      <c r="J24" s="170">
        <v>330516</v>
      </c>
      <c r="K24" s="170">
        <v>325532</v>
      </c>
      <c r="L24" s="69"/>
      <c r="M24" s="69"/>
      <c r="N24" s="69"/>
      <c r="O24" s="69"/>
      <c r="P24" s="69"/>
      <c r="Q24" s="69"/>
    </row>
    <row r="25" spans="2:17" x14ac:dyDescent="0.2">
      <c r="B25" s="70" t="s">
        <v>176</v>
      </c>
      <c r="C25" s="69">
        <v>83306</v>
      </c>
      <c r="D25" s="69">
        <v>83633</v>
      </c>
      <c r="E25" s="71">
        <v>83771</v>
      </c>
      <c r="F25" s="69">
        <v>79083</v>
      </c>
      <c r="G25" s="69">
        <v>75681</v>
      </c>
      <c r="H25" s="69">
        <v>92805</v>
      </c>
      <c r="I25" s="69">
        <v>87698</v>
      </c>
      <c r="J25" s="170">
        <v>78778</v>
      </c>
      <c r="K25" s="170">
        <v>85140</v>
      </c>
      <c r="L25" s="69"/>
      <c r="M25" s="69"/>
      <c r="N25" s="69"/>
      <c r="O25" s="69"/>
      <c r="P25" s="69"/>
      <c r="Q25" s="69"/>
    </row>
    <row r="26" spans="2:17" x14ac:dyDescent="0.2">
      <c r="B26" s="70" t="s">
        <v>173</v>
      </c>
      <c r="C26" s="69">
        <v>2938</v>
      </c>
      <c r="D26" s="69">
        <v>4048</v>
      </c>
      <c r="E26" s="71">
        <v>1017</v>
      </c>
      <c r="F26" s="69">
        <v>1017</v>
      </c>
      <c r="G26" s="69">
        <v>1017</v>
      </c>
      <c r="H26" s="69">
        <v>1017</v>
      </c>
      <c r="I26" s="69">
        <v>1017</v>
      </c>
      <c r="J26" s="170">
        <v>1244</v>
      </c>
      <c r="K26" s="170">
        <v>1244</v>
      </c>
      <c r="L26" s="69"/>
      <c r="M26" s="69"/>
      <c r="N26" s="69"/>
      <c r="O26" s="69"/>
      <c r="P26" s="69"/>
      <c r="Q26" s="69"/>
    </row>
    <row r="27" spans="2:17" ht="10.5" thickBot="1" x14ac:dyDescent="0.25">
      <c r="B27" s="70" t="s">
        <v>174</v>
      </c>
      <c r="C27" s="69">
        <v>52566</v>
      </c>
      <c r="D27" s="69">
        <v>51758</v>
      </c>
      <c r="E27" s="71">
        <v>50063</v>
      </c>
      <c r="F27" s="69">
        <v>48494</v>
      </c>
      <c r="G27" s="69">
        <v>47220</v>
      </c>
      <c r="H27" s="69">
        <v>44734</v>
      </c>
      <c r="I27" s="69">
        <v>44725</v>
      </c>
      <c r="J27" s="171">
        <v>43855</v>
      </c>
      <c r="K27" s="171">
        <v>43026</v>
      </c>
      <c r="L27" s="69"/>
      <c r="M27" s="69"/>
      <c r="N27" s="69"/>
      <c r="O27" s="69"/>
      <c r="P27" s="69"/>
      <c r="Q27" s="69"/>
    </row>
    <row r="28" spans="2:17" ht="15" thickBot="1" x14ac:dyDescent="0.4">
      <c r="B28" s="78" t="s">
        <v>181</v>
      </c>
      <c r="C28" s="46">
        <f t="shared" ref="C28:J28" si="9">+SUM(C24:C27)</f>
        <v>462825</v>
      </c>
      <c r="D28" s="46">
        <f t="shared" si="9"/>
        <v>471888</v>
      </c>
      <c r="E28" s="81">
        <f t="shared" si="9"/>
        <v>468481</v>
      </c>
      <c r="F28" s="46">
        <f t="shared" si="9"/>
        <v>457034</v>
      </c>
      <c r="G28" s="46">
        <f t="shared" si="9"/>
        <v>456160</v>
      </c>
      <c r="H28" s="46">
        <f t="shared" si="9"/>
        <v>462053</v>
      </c>
      <c r="I28" s="46">
        <f t="shared" si="9"/>
        <v>464239</v>
      </c>
      <c r="J28" s="46">
        <f t="shared" si="9"/>
        <v>454393</v>
      </c>
      <c r="K28" s="46">
        <f t="shared" ref="K28" si="10">+SUM(K24:K27)</f>
        <v>454942</v>
      </c>
      <c r="M28" s="129"/>
      <c r="N28" s="129"/>
      <c r="O28" s="129"/>
      <c r="P28" s="129"/>
      <c r="Q28" s="129"/>
    </row>
    <row r="29" spans="2:17" ht="10.5" thickBot="1" x14ac:dyDescent="0.25">
      <c r="B29" s="72"/>
      <c r="C29" s="73"/>
      <c r="D29" s="73"/>
      <c r="E29" s="74"/>
      <c r="F29" s="73"/>
      <c r="G29" s="73"/>
      <c r="H29" s="74"/>
      <c r="I29" s="74"/>
      <c r="J29" s="74"/>
      <c r="K29" s="74"/>
    </row>
    <row r="30" spans="2:17" ht="11" thickBot="1" x14ac:dyDescent="0.25">
      <c r="B30" s="82" t="s">
        <v>181</v>
      </c>
      <c r="C30" s="83">
        <f t="shared" ref="C30:J30" si="11">+C28+C20</f>
        <v>751118</v>
      </c>
      <c r="D30" s="83">
        <f t="shared" si="11"/>
        <v>754217</v>
      </c>
      <c r="E30" s="83">
        <f t="shared" si="11"/>
        <v>764505</v>
      </c>
      <c r="F30" s="83">
        <f t="shared" si="11"/>
        <v>744230</v>
      </c>
      <c r="G30" s="83">
        <f t="shared" si="11"/>
        <v>740499</v>
      </c>
      <c r="H30" s="83">
        <f t="shared" si="11"/>
        <v>761793</v>
      </c>
      <c r="I30" s="83">
        <f t="shared" si="11"/>
        <v>760070</v>
      </c>
      <c r="J30" s="83">
        <f t="shared" si="11"/>
        <v>749481</v>
      </c>
      <c r="K30" s="83">
        <f t="shared" ref="K30" si="12">+K28+K20</f>
        <v>761455</v>
      </c>
    </row>
    <row r="31" spans="2:17" x14ac:dyDescent="0.2">
      <c r="B31" s="72"/>
      <c r="C31" s="73"/>
      <c r="D31" s="73"/>
      <c r="E31" s="74"/>
      <c r="F31" s="73"/>
      <c r="G31" s="73"/>
      <c r="H31" s="74"/>
      <c r="I31" s="74"/>
      <c r="J31" s="74"/>
      <c r="K31" s="74"/>
    </row>
    <row r="32" spans="2:17" x14ac:dyDescent="0.2">
      <c r="B32" s="54"/>
      <c r="E32" s="54"/>
      <c r="H32" s="54"/>
      <c r="I32" s="54"/>
      <c r="J32" s="172"/>
      <c r="K32" s="152" t="str">
        <f>+K$4</f>
        <v>IQ23</v>
      </c>
    </row>
    <row r="33" spans="2:11" s="56" customFormat="1" ht="11" thickBot="1" x14ac:dyDescent="0.4">
      <c r="B33" s="67" t="s">
        <v>180</v>
      </c>
      <c r="C33" s="95">
        <v>2015</v>
      </c>
      <c r="D33" s="95">
        <v>2016</v>
      </c>
      <c r="E33" s="95">
        <v>2017</v>
      </c>
      <c r="F33" s="95">
        <v>2018</v>
      </c>
      <c r="G33" s="95">
        <v>2019</v>
      </c>
      <c r="H33" s="95">
        <f t="shared" ref="H33" si="13">+H$5</f>
        <v>2020</v>
      </c>
      <c r="I33" s="95">
        <f>+I$5</f>
        <v>2021</v>
      </c>
      <c r="J33" s="95">
        <f>+J$5</f>
        <v>2022</v>
      </c>
      <c r="K33" s="95">
        <f>+K$5</f>
        <v>2023</v>
      </c>
    </row>
    <row r="34" spans="2:11" x14ac:dyDescent="0.2">
      <c r="B34" s="70" t="s">
        <v>2</v>
      </c>
      <c r="C34" s="71">
        <v>120162</v>
      </c>
      <c r="D34" s="71">
        <v>106200</v>
      </c>
      <c r="E34" s="71">
        <v>116852</v>
      </c>
      <c r="F34" s="71">
        <v>111705</v>
      </c>
      <c r="G34" s="71">
        <v>131125</v>
      </c>
      <c r="H34" s="76">
        <v>138824</v>
      </c>
      <c r="I34" s="76">
        <f>124239+5006</f>
        <v>129245</v>
      </c>
      <c r="J34" s="76">
        <f>114577+4501</f>
        <v>119078</v>
      </c>
      <c r="K34" s="76">
        <v>124000</v>
      </c>
    </row>
    <row r="35" spans="2:11" x14ac:dyDescent="0.2">
      <c r="B35" s="77" t="s">
        <v>176</v>
      </c>
      <c r="C35" s="71">
        <v>68919</v>
      </c>
      <c r="D35" s="71">
        <v>51000</v>
      </c>
      <c r="E35" s="71">
        <v>57583.999999999993</v>
      </c>
      <c r="F35" s="71">
        <v>65753</v>
      </c>
      <c r="G35" s="71">
        <v>94526</v>
      </c>
      <c r="H35" s="76">
        <v>101178</v>
      </c>
      <c r="I35" s="76">
        <v>106145</v>
      </c>
      <c r="J35" s="76">
        <v>108960</v>
      </c>
      <c r="K35" s="76">
        <v>108796</v>
      </c>
    </row>
    <row r="36" spans="2:11" x14ac:dyDescent="0.2">
      <c r="B36" s="77" t="s">
        <v>173</v>
      </c>
      <c r="C36" s="71">
        <v>16335.999999999998</v>
      </c>
      <c r="D36" s="71">
        <v>16000</v>
      </c>
      <c r="E36" s="71">
        <v>16000</v>
      </c>
      <c r="F36" s="71">
        <v>14004</v>
      </c>
      <c r="G36" s="71">
        <v>15060</v>
      </c>
      <c r="H36" s="76">
        <v>14120</v>
      </c>
      <c r="I36" s="76">
        <v>13479</v>
      </c>
      <c r="J36" s="76">
        <v>13860</v>
      </c>
      <c r="K36" s="76">
        <v>12457</v>
      </c>
    </row>
    <row r="37" spans="2:11" ht="10.5" thickBot="1" x14ac:dyDescent="0.25">
      <c r="B37" s="77" t="s">
        <v>174</v>
      </c>
      <c r="C37" s="71">
        <v>5711</v>
      </c>
      <c r="D37" s="71">
        <v>6000</v>
      </c>
      <c r="E37" s="71">
        <v>7261</v>
      </c>
      <c r="F37" s="71">
        <v>7263</v>
      </c>
      <c r="G37" s="71">
        <v>7554</v>
      </c>
      <c r="H37" s="76">
        <v>9966</v>
      </c>
      <c r="I37" s="76">
        <v>11118</v>
      </c>
      <c r="J37" s="76">
        <v>13007</v>
      </c>
      <c r="K37" s="76">
        <v>14288</v>
      </c>
    </row>
    <row r="38" spans="2:11" ht="11" thickBot="1" x14ac:dyDescent="0.25">
      <c r="B38" s="78" t="s">
        <v>3</v>
      </c>
      <c r="C38" s="46">
        <f t="shared" ref="C38:J38" si="14">+SUM(C34:C37)</f>
        <v>211128</v>
      </c>
      <c r="D38" s="46">
        <f t="shared" si="14"/>
        <v>179200</v>
      </c>
      <c r="E38" s="81">
        <f t="shared" si="14"/>
        <v>197697</v>
      </c>
      <c r="F38" s="46">
        <f t="shared" si="14"/>
        <v>198725</v>
      </c>
      <c r="G38" s="46">
        <f t="shared" si="14"/>
        <v>248265</v>
      </c>
      <c r="H38" s="46">
        <f t="shared" si="14"/>
        <v>264088</v>
      </c>
      <c r="I38" s="46">
        <f t="shared" si="14"/>
        <v>259987</v>
      </c>
      <c r="J38" s="46">
        <f t="shared" si="14"/>
        <v>254905</v>
      </c>
      <c r="K38" s="46">
        <f t="shared" ref="K38" si="15">+SUM(K34:K37)</f>
        <v>259541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0:K3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EE28-50F8-4426-924B-8C1EF3AA488A}">
  <dimension ref="B2:D121"/>
  <sheetViews>
    <sheetView showGridLines="0" workbookViewId="0"/>
  </sheetViews>
  <sheetFormatPr baseColWidth="10" defaultRowHeight="14.5" x14ac:dyDescent="0.35"/>
  <cols>
    <col min="1" max="1" width="3.7265625" customWidth="1"/>
    <col min="2" max="2" width="66.1796875" bestFit="1" customWidth="1"/>
  </cols>
  <sheetData>
    <row r="2" spans="2:4" x14ac:dyDescent="0.35">
      <c r="B2" s="30" t="s">
        <v>157</v>
      </c>
    </row>
    <row r="5" spans="2:4" s="54" customFormat="1" ht="10.5" x14ac:dyDescent="0.2">
      <c r="B5" s="166" t="s">
        <v>236</v>
      </c>
      <c r="C5" s="166"/>
      <c r="D5" s="166"/>
    </row>
    <row r="6" spans="2:4" s="54" customFormat="1" ht="11" thickBot="1" x14ac:dyDescent="0.25">
      <c r="B6" s="95"/>
      <c r="C6" s="95">
        <v>2022</v>
      </c>
      <c r="D6" s="95">
        <v>2021</v>
      </c>
    </row>
    <row r="7" spans="2:4" s="54" customFormat="1" ht="10" x14ac:dyDescent="0.2">
      <c r="B7" s="117" t="s">
        <v>102</v>
      </c>
      <c r="C7" s="116">
        <f>+IS!C27</f>
        <v>5233</v>
      </c>
      <c r="D7" s="116">
        <f>+IS!D27</f>
        <v>5195</v>
      </c>
    </row>
    <row r="8" spans="2:4" s="54" customFormat="1" ht="10" x14ac:dyDescent="0.2">
      <c r="B8" s="173" t="s">
        <v>158</v>
      </c>
      <c r="C8" s="115">
        <f>-IS!C26</f>
        <v>1226</v>
      </c>
      <c r="D8" s="115">
        <f>-IS!D26</f>
        <v>-4773</v>
      </c>
    </row>
    <row r="9" spans="2:4" s="54" customFormat="1" ht="10" x14ac:dyDescent="0.2">
      <c r="B9" s="117" t="s">
        <v>159</v>
      </c>
      <c r="C9" s="116">
        <f>-IS!C24</f>
        <v>-6306</v>
      </c>
      <c r="D9" s="116">
        <f>-IS!D24</f>
        <v>-5860</v>
      </c>
    </row>
    <row r="10" spans="2:4" s="54" customFormat="1" ht="10" x14ac:dyDescent="0.2">
      <c r="B10" s="173" t="s">
        <v>160</v>
      </c>
      <c r="C10" s="115">
        <f>-IS!C18</f>
        <v>-831</v>
      </c>
      <c r="D10" s="115">
        <f>-IS!D18</f>
        <v>379</v>
      </c>
    </row>
    <row r="11" spans="2:4" s="54" customFormat="1" ht="10" x14ac:dyDescent="0.2">
      <c r="B11" s="117" t="s">
        <v>161</v>
      </c>
      <c r="C11" s="116">
        <v>1940</v>
      </c>
      <c r="D11" s="116">
        <v>2295</v>
      </c>
    </row>
    <row r="12" spans="2:4" s="54" customFormat="1" ht="10.5" x14ac:dyDescent="0.2">
      <c r="B12" s="174" t="s">
        <v>162</v>
      </c>
      <c r="C12" s="128">
        <f>+SUM(C7:C11)</f>
        <v>1262</v>
      </c>
      <c r="D12" s="128">
        <f>+SUM(D7:D11)</f>
        <v>-2764</v>
      </c>
    </row>
    <row r="13" spans="2:4" s="54" customFormat="1" ht="10" x14ac:dyDescent="0.2">
      <c r="B13" s="117" t="s">
        <v>205</v>
      </c>
      <c r="C13" s="116">
        <v>40</v>
      </c>
      <c r="D13" s="116">
        <v>60</v>
      </c>
    </row>
    <row r="14" spans="2:4" s="54" customFormat="1" ht="10" x14ac:dyDescent="0.2">
      <c r="B14" s="173" t="s">
        <v>206</v>
      </c>
      <c r="C14" s="115">
        <v>7560</v>
      </c>
      <c r="D14" s="115">
        <v>12206</v>
      </c>
    </row>
    <row r="15" spans="2:4" s="54" customFormat="1" ht="10" x14ac:dyDescent="0.2">
      <c r="B15" s="117" t="s">
        <v>235</v>
      </c>
      <c r="C15" s="116">
        <v>-907</v>
      </c>
      <c r="D15" s="116">
        <v>-225</v>
      </c>
    </row>
    <row r="16" spans="2:4" s="150" customFormat="1" ht="10.5" x14ac:dyDescent="0.2">
      <c r="B16" s="174" t="s">
        <v>163</v>
      </c>
      <c r="C16" s="128">
        <f>+SUM(C12:C15)</f>
        <v>7955</v>
      </c>
      <c r="D16" s="128">
        <f>+SUM(D12:D15)</f>
        <v>9277</v>
      </c>
    </row>
    <row r="17" s="54" customFormat="1" ht="10" x14ac:dyDescent="0.2"/>
    <row r="18" s="54" customFormat="1" ht="10" x14ac:dyDescent="0.2"/>
    <row r="19" s="54" customFormat="1" ht="10" x14ac:dyDescent="0.2"/>
    <row r="20" s="54" customFormat="1" ht="10" x14ac:dyDescent="0.2"/>
    <row r="21" s="54" customFormat="1" ht="10" x14ac:dyDescent="0.2"/>
    <row r="22" s="54" customFormat="1" ht="10" x14ac:dyDescent="0.2"/>
    <row r="23" s="54" customFormat="1" ht="10" x14ac:dyDescent="0.2"/>
    <row r="24" s="54" customFormat="1" ht="10" x14ac:dyDescent="0.2"/>
    <row r="25" s="54" customFormat="1" ht="10" x14ac:dyDescent="0.2"/>
    <row r="26" s="54" customFormat="1" ht="10" x14ac:dyDescent="0.2"/>
    <row r="27" s="54" customFormat="1" ht="10" x14ac:dyDescent="0.2"/>
    <row r="28" s="54" customFormat="1" ht="10" x14ac:dyDescent="0.2"/>
    <row r="29" s="54" customFormat="1" ht="10" x14ac:dyDescent="0.2"/>
    <row r="30" s="54" customFormat="1" ht="10" x14ac:dyDescent="0.2"/>
    <row r="31" s="54" customFormat="1" ht="10" x14ac:dyDescent="0.2"/>
    <row r="32" s="54" customFormat="1" ht="10" x14ac:dyDescent="0.2"/>
    <row r="33" s="54" customFormat="1" ht="10" x14ac:dyDescent="0.2"/>
    <row r="34" s="54" customFormat="1" ht="10" x14ac:dyDescent="0.2"/>
    <row r="35" s="54" customFormat="1" ht="10" x14ac:dyDescent="0.2"/>
    <row r="36" s="54" customFormat="1" ht="10" x14ac:dyDescent="0.2"/>
    <row r="37" s="54" customFormat="1" ht="10" x14ac:dyDescent="0.2"/>
    <row r="38" s="54" customFormat="1" ht="10" x14ac:dyDescent="0.2"/>
    <row r="39" s="54" customFormat="1" ht="10" x14ac:dyDescent="0.2"/>
    <row r="40" s="54" customFormat="1" ht="10" x14ac:dyDescent="0.2"/>
    <row r="41" s="54" customFormat="1" ht="10" x14ac:dyDescent="0.2"/>
    <row r="42" s="54" customFormat="1" ht="10" x14ac:dyDescent="0.2"/>
    <row r="43" s="54" customFormat="1" ht="10" x14ac:dyDescent="0.2"/>
    <row r="44" s="54" customFormat="1" ht="10" x14ac:dyDescent="0.2"/>
    <row r="45" s="54" customFormat="1" ht="10" x14ac:dyDescent="0.2"/>
    <row r="46" s="54" customFormat="1" ht="10" x14ac:dyDescent="0.2"/>
    <row r="47" s="54" customFormat="1" ht="10" x14ac:dyDescent="0.2"/>
    <row r="48" s="54" customFormat="1" ht="10" x14ac:dyDescent="0.2"/>
    <row r="49" s="54" customFormat="1" ht="10" x14ac:dyDescent="0.2"/>
    <row r="50" s="54" customFormat="1" ht="10" x14ac:dyDescent="0.2"/>
    <row r="51" s="54" customFormat="1" ht="10" x14ac:dyDescent="0.2"/>
    <row r="52" s="54" customFormat="1" ht="10" x14ac:dyDescent="0.2"/>
    <row r="53" s="54" customFormat="1" ht="10" x14ac:dyDescent="0.2"/>
    <row r="54" s="54" customFormat="1" ht="10" x14ac:dyDescent="0.2"/>
    <row r="55" s="54" customFormat="1" ht="10" x14ac:dyDescent="0.2"/>
    <row r="56" s="54" customFormat="1" ht="10" x14ac:dyDescent="0.2"/>
    <row r="57" s="54" customFormat="1" ht="10" x14ac:dyDescent="0.2"/>
    <row r="58" s="54" customFormat="1" ht="10" x14ac:dyDescent="0.2"/>
    <row r="59" s="54" customFormat="1" ht="10" x14ac:dyDescent="0.2"/>
    <row r="60" s="54" customFormat="1" ht="10" x14ac:dyDescent="0.2"/>
    <row r="61" s="54" customFormat="1" ht="10" x14ac:dyDescent="0.2"/>
    <row r="62" s="54" customFormat="1" ht="10" x14ac:dyDescent="0.2"/>
    <row r="63" s="54" customFormat="1" ht="10" x14ac:dyDescent="0.2"/>
    <row r="64" s="54" customFormat="1" ht="10" x14ac:dyDescent="0.2"/>
    <row r="65" s="54" customFormat="1" ht="10" x14ac:dyDescent="0.2"/>
    <row r="66" s="54" customFormat="1" ht="10" x14ac:dyDescent="0.2"/>
    <row r="67" s="54" customFormat="1" ht="10" x14ac:dyDescent="0.2"/>
    <row r="68" s="54" customFormat="1" ht="10" x14ac:dyDescent="0.2"/>
    <row r="69" s="54" customFormat="1" ht="10" x14ac:dyDescent="0.2"/>
    <row r="70" s="54" customFormat="1" ht="10" x14ac:dyDescent="0.2"/>
    <row r="71" s="54" customFormat="1" ht="10" x14ac:dyDescent="0.2"/>
    <row r="72" s="54" customFormat="1" ht="10" x14ac:dyDescent="0.2"/>
    <row r="73" s="54" customFormat="1" ht="10" x14ac:dyDescent="0.2"/>
    <row r="74" s="54" customFormat="1" ht="10" x14ac:dyDescent="0.2"/>
    <row r="75" s="54" customFormat="1" ht="10" x14ac:dyDescent="0.2"/>
    <row r="76" s="54" customFormat="1" ht="10" x14ac:dyDescent="0.2"/>
    <row r="77" s="54" customFormat="1" ht="10" x14ac:dyDescent="0.2"/>
    <row r="78" s="54" customFormat="1" ht="10" x14ac:dyDescent="0.2"/>
    <row r="79" s="54" customFormat="1" ht="10" x14ac:dyDescent="0.2"/>
    <row r="80" s="54" customFormat="1" ht="10" x14ac:dyDescent="0.2"/>
    <row r="81" s="54" customFormat="1" ht="10" x14ac:dyDescent="0.2"/>
    <row r="82" s="54" customFormat="1" ht="10" x14ac:dyDescent="0.2"/>
    <row r="83" s="54" customFormat="1" ht="10" x14ac:dyDescent="0.2"/>
    <row r="84" s="54" customFormat="1" ht="10" x14ac:dyDescent="0.2"/>
    <row r="85" s="54" customFormat="1" ht="10" x14ac:dyDescent="0.2"/>
    <row r="86" s="54" customFormat="1" ht="10" x14ac:dyDescent="0.2"/>
    <row r="87" s="54" customFormat="1" ht="10" x14ac:dyDescent="0.2"/>
    <row r="88" s="54" customFormat="1" ht="10" x14ac:dyDescent="0.2"/>
    <row r="89" s="54" customFormat="1" ht="10" x14ac:dyDescent="0.2"/>
    <row r="90" s="54" customFormat="1" ht="10" x14ac:dyDescent="0.2"/>
    <row r="91" s="54" customFormat="1" ht="10" x14ac:dyDescent="0.2"/>
    <row r="92" s="54" customFormat="1" ht="10" x14ac:dyDescent="0.2"/>
    <row r="93" s="54" customFormat="1" ht="10" x14ac:dyDescent="0.2"/>
    <row r="94" s="54" customFormat="1" ht="10" x14ac:dyDescent="0.2"/>
    <row r="95" s="54" customFormat="1" ht="10" x14ac:dyDescent="0.2"/>
    <row r="96" s="54" customFormat="1" ht="10" x14ac:dyDescent="0.2"/>
    <row r="97" s="54" customFormat="1" ht="10" x14ac:dyDescent="0.2"/>
    <row r="98" s="54" customFormat="1" ht="10" x14ac:dyDescent="0.2"/>
    <row r="99" s="54" customFormat="1" ht="10" x14ac:dyDescent="0.2"/>
    <row r="100" s="54" customFormat="1" ht="10" x14ac:dyDescent="0.2"/>
    <row r="101" s="54" customFormat="1" ht="10" x14ac:dyDescent="0.2"/>
    <row r="102" s="54" customFormat="1" ht="10" x14ac:dyDescent="0.2"/>
    <row r="103" s="54" customFormat="1" ht="10" x14ac:dyDescent="0.2"/>
    <row r="104" s="54" customFormat="1" ht="10" x14ac:dyDescent="0.2"/>
    <row r="105" s="54" customFormat="1" ht="10" x14ac:dyDescent="0.2"/>
    <row r="106" s="54" customFormat="1" ht="10" x14ac:dyDescent="0.2"/>
    <row r="107" s="54" customFormat="1" ht="10" x14ac:dyDescent="0.2"/>
    <row r="108" s="54" customFormat="1" ht="10" x14ac:dyDescent="0.2"/>
    <row r="109" s="54" customFormat="1" ht="10" x14ac:dyDescent="0.2"/>
    <row r="110" s="54" customFormat="1" ht="10" x14ac:dyDescent="0.2"/>
    <row r="111" s="54" customFormat="1" ht="10" x14ac:dyDescent="0.2"/>
    <row r="112" s="54" customFormat="1" ht="10" x14ac:dyDescent="0.2"/>
    <row r="113" spans="2:4" s="54" customFormat="1" ht="10" x14ac:dyDescent="0.2"/>
    <row r="114" spans="2:4" s="54" customFormat="1" ht="10" x14ac:dyDescent="0.2"/>
    <row r="115" spans="2:4" s="54" customFormat="1" ht="10" x14ac:dyDescent="0.2"/>
    <row r="116" spans="2:4" s="54" customFormat="1" ht="10" x14ac:dyDescent="0.2"/>
    <row r="117" spans="2:4" s="54" customFormat="1" ht="10" x14ac:dyDescent="0.2"/>
    <row r="118" spans="2:4" s="54" customFormat="1" ht="10" x14ac:dyDescent="0.2"/>
    <row r="119" spans="2:4" s="54" customFormat="1" ht="10" x14ac:dyDescent="0.2"/>
    <row r="120" spans="2:4" s="54" customFormat="1" ht="10" x14ac:dyDescent="0.2"/>
    <row r="121" spans="2:4" x14ac:dyDescent="0.35">
      <c r="B121" s="54"/>
      <c r="C121" s="54"/>
      <c r="D121" s="54"/>
    </row>
  </sheetData>
  <mergeCells count="1">
    <mergeCell ref="B5:D5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4949-42E6-4785-BAB2-1C5FC49FB43D}">
  <dimension ref="B2:D59"/>
  <sheetViews>
    <sheetView showGridLines="0" workbookViewId="0"/>
  </sheetViews>
  <sheetFormatPr baseColWidth="10" defaultColWidth="11.453125" defaultRowHeight="10" x14ac:dyDescent="0.2"/>
  <cols>
    <col min="1" max="1" width="3.7265625" style="54" customWidth="1"/>
    <col min="2" max="2" width="49.26953125" style="54" bestFit="1" customWidth="1"/>
    <col min="3" max="16384" width="11.453125" style="54"/>
  </cols>
  <sheetData>
    <row r="2" spans="2:4" ht="32.15" customHeight="1" x14ac:dyDescent="0.2">
      <c r="B2" s="161" t="s">
        <v>221</v>
      </c>
      <c r="C2" s="161"/>
      <c r="D2" s="161"/>
    </row>
    <row r="3" spans="2:4" ht="13" x14ac:dyDescent="0.2">
      <c r="B3" s="162"/>
      <c r="C3" s="162"/>
      <c r="D3" s="162"/>
    </row>
    <row r="4" spans="2:4" ht="13" thickBot="1" x14ac:dyDescent="0.25">
      <c r="B4" s="163"/>
      <c r="C4" s="163"/>
      <c r="D4" s="163"/>
    </row>
    <row r="5" spans="2:4" ht="11" thickBot="1" x14ac:dyDescent="0.25">
      <c r="B5" s="103" t="s">
        <v>90</v>
      </c>
      <c r="C5" s="105" t="s">
        <v>219</v>
      </c>
      <c r="D5" s="106" t="s">
        <v>220</v>
      </c>
    </row>
    <row r="6" spans="2:4" ht="10.5" x14ac:dyDescent="0.2">
      <c r="B6" s="28" t="s">
        <v>5</v>
      </c>
      <c r="C6" s="56"/>
      <c r="D6" s="56"/>
    </row>
    <row r="7" spans="2:4" ht="10.5" x14ac:dyDescent="0.2">
      <c r="B7" s="28" t="s">
        <v>6</v>
      </c>
      <c r="C7" s="56"/>
      <c r="D7" s="56"/>
    </row>
    <row r="8" spans="2:4" x14ac:dyDescent="0.2">
      <c r="B8" s="14" t="s">
        <v>7</v>
      </c>
      <c r="C8" s="167">
        <v>360515</v>
      </c>
      <c r="D8" s="139">
        <v>368886</v>
      </c>
    </row>
    <row r="9" spans="2:4" x14ac:dyDescent="0.2">
      <c r="B9" s="14" t="s">
        <v>8</v>
      </c>
      <c r="C9" s="167">
        <v>78502</v>
      </c>
      <c r="D9" s="139">
        <v>72493</v>
      </c>
    </row>
    <row r="10" spans="2:4" x14ac:dyDescent="0.2">
      <c r="B10" s="14" t="s">
        <v>9</v>
      </c>
      <c r="C10" s="167">
        <v>3650</v>
      </c>
      <c r="D10" s="139">
        <v>3709</v>
      </c>
    </row>
    <row r="11" spans="2:4" x14ac:dyDescent="0.2">
      <c r="B11" s="14" t="s">
        <v>10</v>
      </c>
      <c r="C11" s="167">
        <v>5465</v>
      </c>
      <c r="D11" s="139">
        <v>5223</v>
      </c>
    </row>
    <row r="12" spans="2:4" x14ac:dyDescent="0.2">
      <c r="B12" s="8" t="s">
        <v>11</v>
      </c>
      <c r="C12" s="167">
        <v>9963</v>
      </c>
      <c r="D12" s="139">
        <v>8290</v>
      </c>
    </row>
    <row r="13" spans="2:4" x14ac:dyDescent="0.2">
      <c r="B13" s="14" t="s">
        <v>12</v>
      </c>
      <c r="C13" s="167">
        <v>6396</v>
      </c>
      <c r="D13" s="139">
        <v>7404</v>
      </c>
    </row>
    <row r="14" spans="2:4" x14ac:dyDescent="0.2">
      <c r="B14" s="14" t="s">
        <v>13</v>
      </c>
      <c r="C14" s="167">
        <v>22516</v>
      </c>
      <c r="D14" s="139">
        <v>21856</v>
      </c>
    </row>
    <row r="15" spans="2:4" x14ac:dyDescent="0.2">
      <c r="B15" s="14" t="s">
        <v>14</v>
      </c>
      <c r="C15" s="168">
        <v>246</v>
      </c>
      <c r="D15" s="153">
        <v>79</v>
      </c>
    </row>
    <row r="16" spans="2:4" x14ac:dyDescent="0.2">
      <c r="B16" s="14" t="s">
        <v>15</v>
      </c>
      <c r="C16" s="168">
        <v>15</v>
      </c>
      <c r="D16" s="153">
        <v>29</v>
      </c>
    </row>
    <row r="17" spans="2:4" x14ac:dyDescent="0.2">
      <c r="B17" s="14" t="s">
        <v>16</v>
      </c>
      <c r="C17" s="168">
        <v>339</v>
      </c>
      <c r="D17" s="153">
        <v>568</v>
      </c>
    </row>
    <row r="18" spans="2:4" x14ac:dyDescent="0.2">
      <c r="B18" s="14" t="s">
        <v>17</v>
      </c>
      <c r="C18" s="167">
        <v>15606</v>
      </c>
      <c r="D18" s="139">
        <v>18044</v>
      </c>
    </row>
    <row r="19" spans="2:4" x14ac:dyDescent="0.2">
      <c r="B19" s="14" t="s">
        <v>18</v>
      </c>
      <c r="C19" s="168">
        <v>956</v>
      </c>
      <c r="D19" s="139">
        <v>1053</v>
      </c>
    </row>
    <row r="20" spans="2:4" ht="10.5" thickBot="1" x14ac:dyDescent="0.25">
      <c r="B20" s="14" t="s">
        <v>19</v>
      </c>
      <c r="C20" s="168">
        <v>97</v>
      </c>
      <c r="D20" s="153">
        <v>79</v>
      </c>
    </row>
    <row r="21" spans="2:4" ht="11" thickBot="1" x14ac:dyDescent="0.25">
      <c r="B21" s="31" t="s">
        <v>20</v>
      </c>
      <c r="C21" s="57">
        <f>+SUM(C8:C20)</f>
        <v>504266</v>
      </c>
      <c r="D21" s="57">
        <f>+SUM(D8:D20)</f>
        <v>507713</v>
      </c>
    </row>
    <row r="22" spans="2:4" ht="10.5" x14ac:dyDescent="0.2">
      <c r="B22" s="28" t="s">
        <v>21</v>
      </c>
      <c r="C22" s="56"/>
      <c r="D22" s="56"/>
    </row>
    <row r="23" spans="2:4" x14ac:dyDescent="0.2">
      <c r="B23" s="14" t="s">
        <v>22</v>
      </c>
      <c r="C23" s="168">
        <v>140</v>
      </c>
      <c r="D23" s="153">
        <v>235</v>
      </c>
    </row>
    <row r="24" spans="2:4" x14ac:dyDescent="0.2">
      <c r="B24" s="14" t="s">
        <v>23</v>
      </c>
      <c r="C24" s="167">
        <v>7672</v>
      </c>
      <c r="D24" s="139">
        <v>11236</v>
      </c>
    </row>
    <row r="25" spans="2:4" x14ac:dyDescent="0.2">
      <c r="B25" s="14" t="s">
        <v>24</v>
      </c>
      <c r="C25" s="167">
        <v>21848</v>
      </c>
      <c r="D25" s="139">
        <v>16370</v>
      </c>
    </row>
    <row r="26" spans="2:4" x14ac:dyDescent="0.2">
      <c r="B26" s="14" t="s">
        <v>222</v>
      </c>
      <c r="C26" s="168">
        <v>20</v>
      </c>
      <c r="D26" s="153">
        <v>68</v>
      </c>
    </row>
    <row r="27" spans="2:4" x14ac:dyDescent="0.2">
      <c r="B27" s="14" t="s">
        <v>25</v>
      </c>
      <c r="C27" s="167">
        <v>39366</v>
      </c>
      <c r="D27" s="139">
        <v>40638</v>
      </c>
    </row>
    <row r="28" spans="2:4" x14ac:dyDescent="0.2">
      <c r="B28" s="14" t="s">
        <v>26</v>
      </c>
      <c r="C28" s="167">
        <v>20053</v>
      </c>
      <c r="D28" s="139">
        <v>23272</v>
      </c>
    </row>
    <row r="29" spans="2:4" x14ac:dyDescent="0.2">
      <c r="B29" s="14" t="s">
        <v>27</v>
      </c>
      <c r="C29" s="167">
        <v>2007</v>
      </c>
      <c r="D29" s="139">
        <v>3415</v>
      </c>
    </row>
    <row r="30" spans="2:4" ht="10.5" thickBot="1" x14ac:dyDescent="0.25">
      <c r="B30" s="14" t="s">
        <v>28</v>
      </c>
      <c r="C30" s="167">
        <v>28670</v>
      </c>
      <c r="D30" s="139">
        <v>42583</v>
      </c>
    </row>
    <row r="31" spans="2:4" ht="11" thickBot="1" x14ac:dyDescent="0.25">
      <c r="B31" s="31" t="s">
        <v>29</v>
      </c>
      <c r="C31" s="57">
        <f>+SUM(C23:C30)</f>
        <v>119776</v>
      </c>
      <c r="D31" s="57">
        <f>+SUM(D23:D30)</f>
        <v>137817</v>
      </c>
    </row>
    <row r="32" spans="2:4" ht="11" thickBot="1" x14ac:dyDescent="0.25">
      <c r="B32" s="85" t="s">
        <v>30</v>
      </c>
      <c r="C32" s="86">
        <f>+C31+C21</f>
        <v>624042</v>
      </c>
      <c r="D32" s="86">
        <f>+D31+D21</f>
        <v>645530</v>
      </c>
    </row>
    <row r="33" spans="2:4" ht="11" thickTop="1" x14ac:dyDescent="0.2">
      <c r="B33" s="28" t="s">
        <v>31</v>
      </c>
      <c r="C33" s="56"/>
      <c r="D33" s="56"/>
    </row>
    <row r="34" spans="2:4" x14ac:dyDescent="0.2">
      <c r="B34" s="14" t="s">
        <v>32</v>
      </c>
      <c r="C34" s="167">
        <v>102114</v>
      </c>
      <c r="D34" s="139">
        <v>100390</v>
      </c>
    </row>
    <row r="35" spans="2:4" ht="10.5" thickBot="1" x14ac:dyDescent="0.25">
      <c r="B35" s="14" t="s">
        <v>33</v>
      </c>
      <c r="C35" s="167">
        <v>149376</v>
      </c>
      <c r="D35" s="139">
        <v>151844</v>
      </c>
    </row>
    <row r="36" spans="2:4" ht="11" thickBot="1" x14ac:dyDescent="0.25">
      <c r="B36" s="31" t="s">
        <v>34</v>
      </c>
      <c r="C36" s="57">
        <f>+C34+C35</f>
        <v>251490</v>
      </c>
      <c r="D36" s="57">
        <f>+D34+D35</f>
        <v>252234</v>
      </c>
    </row>
    <row r="37" spans="2:4" ht="10.5" x14ac:dyDescent="0.2">
      <c r="B37" s="28" t="s">
        <v>35</v>
      </c>
      <c r="C37" s="56"/>
      <c r="D37" s="56"/>
    </row>
    <row r="38" spans="2:4" ht="10.5" x14ac:dyDescent="0.2">
      <c r="B38" s="28" t="s">
        <v>36</v>
      </c>
      <c r="C38" s="56"/>
      <c r="D38" s="56"/>
    </row>
    <row r="39" spans="2:4" x14ac:dyDescent="0.2">
      <c r="B39" s="14" t="s">
        <v>37</v>
      </c>
      <c r="C39" s="167">
        <v>85289</v>
      </c>
      <c r="D39" s="139">
        <v>56309</v>
      </c>
    </row>
    <row r="40" spans="2:4" x14ac:dyDescent="0.2">
      <c r="B40" s="14" t="s">
        <v>38</v>
      </c>
      <c r="C40" s="167">
        <v>138216</v>
      </c>
      <c r="D40" s="139">
        <v>141795</v>
      </c>
    </row>
    <row r="41" spans="2:4" x14ac:dyDescent="0.2">
      <c r="B41" s="14" t="s">
        <v>39</v>
      </c>
      <c r="C41" s="167">
        <v>5459</v>
      </c>
      <c r="D41" s="139">
        <v>5608</v>
      </c>
    </row>
    <row r="42" spans="2:4" x14ac:dyDescent="0.2">
      <c r="B42" s="14" t="s">
        <v>40</v>
      </c>
      <c r="C42" s="168">
        <v>566</v>
      </c>
      <c r="D42" s="153">
        <v>623</v>
      </c>
    </row>
    <row r="43" spans="2:4" x14ac:dyDescent="0.2">
      <c r="B43" s="34" t="s">
        <v>46</v>
      </c>
      <c r="C43" s="167">
        <v>2802</v>
      </c>
      <c r="D43" s="153" t="s">
        <v>0</v>
      </c>
    </row>
    <row r="44" spans="2:4" x14ac:dyDescent="0.2">
      <c r="B44" s="14" t="s">
        <v>19</v>
      </c>
      <c r="C44" s="168">
        <v>231</v>
      </c>
      <c r="D44" s="153">
        <v>152</v>
      </c>
    </row>
    <row r="45" spans="2:4" x14ac:dyDescent="0.2">
      <c r="B45" s="14" t="s">
        <v>41</v>
      </c>
      <c r="C45" s="167">
        <v>8638</v>
      </c>
      <c r="D45" s="139">
        <v>8610</v>
      </c>
    </row>
    <row r="46" spans="2:4" ht="10.5" thickBot="1" x14ac:dyDescent="0.25">
      <c r="B46" s="14" t="s">
        <v>42</v>
      </c>
      <c r="C46" s="168">
        <v>197</v>
      </c>
      <c r="D46" s="153">
        <v>188</v>
      </c>
    </row>
    <row r="47" spans="2:4" ht="11" thickBot="1" x14ac:dyDescent="0.25">
      <c r="B47" s="31" t="s">
        <v>43</v>
      </c>
      <c r="C47" s="57">
        <f>+SUM(C39:C46)</f>
        <v>241398</v>
      </c>
      <c r="D47" s="57">
        <f>+SUM(D39:D46)</f>
        <v>213285</v>
      </c>
    </row>
    <row r="48" spans="2:4" ht="10.5" x14ac:dyDescent="0.2">
      <c r="B48" s="28" t="s">
        <v>44</v>
      </c>
      <c r="C48" s="56"/>
      <c r="D48" s="56"/>
    </row>
    <row r="49" spans="2:4" x14ac:dyDescent="0.2">
      <c r="B49" s="14" t="s">
        <v>45</v>
      </c>
      <c r="C49" s="167">
        <v>47571</v>
      </c>
      <c r="D49" s="139">
        <v>37718</v>
      </c>
    </row>
    <row r="50" spans="2:4" x14ac:dyDescent="0.2">
      <c r="B50" s="14" t="s">
        <v>37</v>
      </c>
      <c r="C50" s="167">
        <v>61378</v>
      </c>
      <c r="D50" s="139">
        <v>116203</v>
      </c>
    </row>
    <row r="51" spans="2:4" x14ac:dyDescent="0.2">
      <c r="B51" s="14" t="s">
        <v>40</v>
      </c>
      <c r="C51" s="168">
        <v>240</v>
      </c>
      <c r="D51" s="153">
        <v>255</v>
      </c>
    </row>
    <row r="52" spans="2:4" x14ac:dyDescent="0.2">
      <c r="B52" s="14" t="s">
        <v>42</v>
      </c>
      <c r="C52" s="167">
        <v>2274</v>
      </c>
      <c r="D52" s="139">
        <v>3012</v>
      </c>
    </row>
    <row r="53" spans="2:4" x14ac:dyDescent="0.2">
      <c r="B53" s="14" t="s">
        <v>46</v>
      </c>
      <c r="C53" s="167">
        <v>15687</v>
      </c>
      <c r="D53" s="139">
        <v>18817</v>
      </c>
    </row>
    <row r="54" spans="2:4" x14ac:dyDescent="0.2">
      <c r="B54" s="14" t="s">
        <v>41</v>
      </c>
      <c r="C54" s="167">
        <v>3085</v>
      </c>
      <c r="D54" s="139">
        <v>2791</v>
      </c>
    </row>
    <row r="55" spans="2:4" ht="10.5" thickBot="1" x14ac:dyDescent="0.25">
      <c r="B55" s="14" t="s">
        <v>19</v>
      </c>
      <c r="C55" s="168">
        <v>919</v>
      </c>
      <c r="D55" s="139">
        <v>1215</v>
      </c>
    </row>
    <row r="56" spans="2:4" ht="11" thickBot="1" x14ac:dyDescent="0.25">
      <c r="B56" s="31" t="s">
        <v>47</v>
      </c>
      <c r="C56" s="57">
        <f>+SUM(C49:C55)</f>
        <v>131154</v>
      </c>
      <c r="D56" s="57">
        <f>+SUM(D49:D55)</f>
        <v>180011</v>
      </c>
    </row>
    <row r="57" spans="2:4" ht="11" thickBot="1" x14ac:dyDescent="0.25">
      <c r="B57" s="31" t="s">
        <v>48</v>
      </c>
      <c r="C57" s="57">
        <f>+C47+C56</f>
        <v>372552</v>
      </c>
      <c r="D57" s="57">
        <f>+D47+D56</f>
        <v>393296</v>
      </c>
    </row>
    <row r="58" spans="2:4" ht="11" thickBot="1" x14ac:dyDescent="0.25">
      <c r="B58" s="85" t="s">
        <v>49</v>
      </c>
      <c r="C58" s="86">
        <f>+C36+C57</f>
        <v>624042</v>
      </c>
      <c r="D58" s="86">
        <f>+D36+D57</f>
        <v>645530</v>
      </c>
    </row>
    <row r="59" spans="2:4" ht="10.5" thickTop="1" x14ac:dyDescent="0.2">
      <c r="B59" s="53"/>
      <c r="C59" s="55"/>
      <c r="D59" s="55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494F-D5E0-4E1A-B4FF-1B697516488B}">
  <dimension ref="B2:D44"/>
  <sheetViews>
    <sheetView showGridLines="0" workbookViewId="0"/>
  </sheetViews>
  <sheetFormatPr baseColWidth="10" defaultColWidth="11.453125" defaultRowHeight="10" x14ac:dyDescent="0.2"/>
  <cols>
    <col min="1" max="1" width="3.7265625" style="54" customWidth="1"/>
    <col min="2" max="2" width="61.453125" style="54" bestFit="1" customWidth="1"/>
    <col min="3" max="16384" width="11.453125" style="54"/>
  </cols>
  <sheetData>
    <row r="2" spans="2:4" ht="32.15" customHeight="1" x14ac:dyDescent="0.2">
      <c r="B2" s="161" t="s">
        <v>223</v>
      </c>
      <c r="C2" s="161"/>
      <c r="D2" s="161"/>
    </row>
    <row r="3" spans="2:4" ht="12.5" x14ac:dyDescent="0.2">
      <c r="B3" s="163"/>
      <c r="C3" s="163"/>
      <c r="D3" s="163"/>
    </row>
    <row r="4" spans="2:4" ht="13" thickBot="1" x14ac:dyDescent="0.25">
      <c r="B4" s="84"/>
      <c r="C4" s="148"/>
      <c r="D4" s="148"/>
    </row>
    <row r="5" spans="2:4" ht="11" thickBot="1" x14ac:dyDescent="0.25">
      <c r="B5" s="103" t="s">
        <v>90</v>
      </c>
      <c r="C5" s="100" t="s">
        <v>219</v>
      </c>
      <c r="D5" s="100" t="s">
        <v>207</v>
      </c>
    </row>
    <row r="6" spans="2:4" x14ac:dyDescent="0.2">
      <c r="B6" s="14" t="s">
        <v>50</v>
      </c>
      <c r="C6" s="59">
        <v>29863</v>
      </c>
      <c r="D6" s="59">
        <v>31474</v>
      </c>
    </row>
    <row r="7" spans="2:4" x14ac:dyDescent="0.2">
      <c r="B7" s="14" t="s">
        <v>51</v>
      </c>
      <c r="C7" s="59">
        <v>-19105</v>
      </c>
      <c r="D7" s="59">
        <v>-24672</v>
      </c>
    </row>
    <row r="8" spans="2:4" ht="20" x14ac:dyDescent="0.2">
      <c r="B8" s="24" t="s">
        <v>52</v>
      </c>
      <c r="C8" s="59">
        <v>-1429</v>
      </c>
      <c r="D8" s="59">
        <v>3888</v>
      </c>
    </row>
    <row r="9" spans="2:4" ht="10.5" thickBot="1" x14ac:dyDescent="0.25">
      <c r="B9" s="14" t="s">
        <v>53</v>
      </c>
      <c r="C9" s="61">
        <v>259</v>
      </c>
      <c r="D9" s="61">
        <v>-236</v>
      </c>
    </row>
    <row r="10" spans="2:4" ht="11" thickBot="1" x14ac:dyDescent="0.25">
      <c r="B10" s="31" t="s">
        <v>54</v>
      </c>
      <c r="C10" s="141">
        <f>+SUM(C6:C9)</f>
        <v>9588</v>
      </c>
      <c r="D10" s="141">
        <f>+SUM(D6:D9)</f>
        <v>10454</v>
      </c>
    </row>
    <row r="11" spans="2:4" x14ac:dyDescent="0.2">
      <c r="B11" s="14" t="s">
        <v>191</v>
      </c>
      <c r="C11" s="59">
        <v>-6609</v>
      </c>
      <c r="D11" s="59">
        <v>-11829</v>
      </c>
    </row>
    <row r="12" spans="2:4" x14ac:dyDescent="0.2">
      <c r="B12" s="14" t="s">
        <v>55</v>
      </c>
      <c r="C12" s="61">
        <v>25</v>
      </c>
      <c r="D12" s="61" t="s">
        <v>0</v>
      </c>
    </row>
    <row r="13" spans="2:4" x14ac:dyDescent="0.2">
      <c r="B13" s="14" t="s">
        <v>56</v>
      </c>
      <c r="C13" s="59">
        <v>-2723</v>
      </c>
      <c r="D13" s="59">
        <v>-2628</v>
      </c>
    </row>
    <row r="14" spans="2:4" x14ac:dyDescent="0.2">
      <c r="B14" s="14" t="s">
        <v>57</v>
      </c>
      <c r="C14" s="59">
        <v>-1748</v>
      </c>
      <c r="D14" s="59">
        <v>-2134</v>
      </c>
    </row>
    <row r="15" spans="2:4" x14ac:dyDescent="0.2">
      <c r="B15" s="14" t="s">
        <v>58</v>
      </c>
      <c r="C15" s="59">
        <v>1216</v>
      </c>
      <c r="D15" s="59">
        <v>1435</v>
      </c>
    </row>
    <row r="16" spans="2:4" ht="10.5" thickBot="1" x14ac:dyDescent="0.25">
      <c r="B16" s="14" t="s">
        <v>190</v>
      </c>
      <c r="C16" s="61">
        <v>-427</v>
      </c>
      <c r="D16" s="61">
        <v>-357</v>
      </c>
    </row>
    <row r="17" spans="2:4" ht="11" thickBot="1" x14ac:dyDescent="0.25">
      <c r="B17" s="31" t="s">
        <v>192</v>
      </c>
      <c r="C17" s="141">
        <f>+SUM(C10:C16)</f>
        <v>-678</v>
      </c>
      <c r="D17" s="141">
        <f t="shared" ref="D17" si="0">+SUM(D10:D16)</f>
        <v>-5059</v>
      </c>
    </row>
    <row r="18" spans="2:4" ht="10.5" thickBot="1" x14ac:dyDescent="0.25">
      <c r="B18" s="14" t="s">
        <v>193</v>
      </c>
      <c r="C18" s="64">
        <v>831</v>
      </c>
      <c r="D18" s="64">
        <v>-379</v>
      </c>
    </row>
    <row r="19" spans="2:4" ht="11" thickBot="1" x14ac:dyDescent="0.25">
      <c r="B19" s="31" t="s">
        <v>194</v>
      </c>
      <c r="C19" s="143">
        <f>+C17+C18</f>
        <v>153</v>
      </c>
      <c r="D19" s="144">
        <f>+D17+D18</f>
        <v>-5438</v>
      </c>
    </row>
    <row r="20" spans="2:4" x14ac:dyDescent="0.2">
      <c r="B20" s="24" t="s">
        <v>59</v>
      </c>
      <c r="C20" s="61">
        <v>385</v>
      </c>
      <c r="D20" s="61">
        <v>146</v>
      </c>
    </row>
    <row r="21" spans="2:4" x14ac:dyDescent="0.2">
      <c r="B21" s="24" t="s">
        <v>60</v>
      </c>
      <c r="C21" s="59">
        <v>-3710</v>
      </c>
      <c r="D21" s="59">
        <v>-5200</v>
      </c>
    </row>
    <row r="22" spans="2:4" x14ac:dyDescent="0.2">
      <c r="B22" s="24" t="s">
        <v>61</v>
      </c>
      <c r="C22" s="59">
        <v>3282</v>
      </c>
      <c r="D22" s="59">
        <v>9970</v>
      </c>
    </row>
    <row r="23" spans="2:4" ht="10.5" thickBot="1" x14ac:dyDescent="0.25">
      <c r="B23" s="24" t="s">
        <v>62</v>
      </c>
      <c r="C23" s="59">
        <v>6349</v>
      </c>
      <c r="D23" s="61">
        <v>944</v>
      </c>
    </row>
    <row r="24" spans="2:4" ht="11" thickBot="1" x14ac:dyDescent="0.25">
      <c r="B24" s="31" t="s">
        <v>63</v>
      </c>
      <c r="C24" s="141">
        <f>+SUM(C20:C23)</f>
        <v>6306</v>
      </c>
      <c r="D24" s="144">
        <f>+SUM(D20:D23)</f>
        <v>5860</v>
      </c>
    </row>
    <row r="25" spans="2:4" ht="11" thickBot="1" x14ac:dyDescent="0.25">
      <c r="B25" s="154" t="s">
        <v>208</v>
      </c>
      <c r="C25" s="143">
        <f>+C24+C19</f>
        <v>6459</v>
      </c>
      <c r="D25" s="145">
        <f>+D24+D19</f>
        <v>422</v>
      </c>
    </row>
    <row r="26" spans="2:4" ht="10.5" thickBot="1" x14ac:dyDescent="0.25">
      <c r="B26" s="98" t="s">
        <v>65</v>
      </c>
      <c r="C26" s="63">
        <v>-1226</v>
      </c>
      <c r="D26" s="63">
        <v>4773</v>
      </c>
    </row>
    <row r="27" spans="2:4" ht="11" thickBot="1" x14ac:dyDescent="0.25">
      <c r="B27" s="158" t="s">
        <v>209</v>
      </c>
      <c r="C27" s="142">
        <f>+C25+C26</f>
        <v>5233</v>
      </c>
      <c r="D27" s="142">
        <f>+D25+D26</f>
        <v>5195</v>
      </c>
    </row>
    <row r="28" spans="2:4" ht="10.5" thickTop="1" x14ac:dyDescent="0.2">
      <c r="B28" s="56"/>
      <c r="C28" s="104"/>
      <c r="D28" s="104"/>
    </row>
    <row r="29" spans="2:4" x14ac:dyDescent="0.2">
      <c r="B29" s="56"/>
      <c r="C29" s="104"/>
      <c r="D29" s="104"/>
    </row>
    <row r="30" spans="2:4" x14ac:dyDescent="0.2">
      <c r="B30" s="65" t="s">
        <v>195</v>
      </c>
      <c r="C30" s="104"/>
      <c r="D30" s="104"/>
    </row>
    <row r="31" spans="2:4" x14ac:dyDescent="0.2">
      <c r="B31" s="102" t="s">
        <v>66</v>
      </c>
      <c r="C31" s="104"/>
      <c r="D31" s="104"/>
    </row>
    <row r="32" spans="2:4" x14ac:dyDescent="0.2">
      <c r="B32" s="155" t="s">
        <v>210</v>
      </c>
      <c r="C32" s="59">
        <v>-4733</v>
      </c>
      <c r="D32" s="59">
        <v>-9247</v>
      </c>
    </row>
    <row r="33" spans="2:4" ht="10.5" thickBot="1" x14ac:dyDescent="0.25">
      <c r="B33" s="156" t="s">
        <v>185</v>
      </c>
      <c r="C33" s="61">
        <v>449</v>
      </c>
      <c r="D33" s="169">
        <v>0</v>
      </c>
    </row>
    <row r="34" spans="2:4" ht="11" thickBot="1" x14ac:dyDescent="0.25">
      <c r="B34" s="157" t="s">
        <v>211</v>
      </c>
      <c r="C34" s="141">
        <f>+C32+C33</f>
        <v>-4284</v>
      </c>
      <c r="D34" s="141">
        <f>+D32+D33</f>
        <v>-9247</v>
      </c>
    </row>
    <row r="35" spans="2:4" ht="11" thickBot="1" x14ac:dyDescent="0.25">
      <c r="B35" s="87" t="s">
        <v>196</v>
      </c>
      <c r="C35" s="147">
        <f>+C27+C34</f>
        <v>949</v>
      </c>
      <c r="D35" s="147">
        <f>+D27+D34</f>
        <v>-4052</v>
      </c>
    </row>
    <row r="36" spans="2:4" ht="10.5" thickTop="1" x14ac:dyDescent="0.2">
      <c r="B36" s="66" t="s">
        <v>197</v>
      </c>
      <c r="C36" s="58"/>
      <c r="D36" s="58"/>
    </row>
    <row r="37" spans="2:4" x14ac:dyDescent="0.2">
      <c r="B37" s="24" t="s">
        <v>67</v>
      </c>
      <c r="C37" s="59">
        <v>3471</v>
      </c>
      <c r="D37" s="59">
        <v>3734</v>
      </c>
    </row>
    <row r="38" spans="2:4" x14ac:dyDescent="0.2">
      <c r="B38" s="24" t="s">
        <v>68</v>
      </c>
      <c r="C38" s="59">
        <v>1762</v>
      </c>
      <c r="D38" s="59">
        <v>1461</v>
      </c>
    </row>
    <row r="39" spans="2:4" ht="13" x14ac:dyDescent="0.2">
      <c r="B39" s="66" t="s">
        <v>198</v>
      </c>
      <c r="C39" s="3"/>
      <c r="D39" s="3"/>
    </row>
    <row r="40" spans="2:4" x14ac:dyDescent="0.2">
      <c r="B40" s="24" t="s">
        <v>67</v>
      </c>
      <c r="C40" s="59">
        <v>1921</v>
      </c>
      <c r="D40" s="61">
        <v>73</v>
      </c>
    </row>
    <row r="41" spans="2:4" x14ac:dyDescent="0.2">
      <c r="B41" s="24" t="s">
        <v>68</v>
      </c>
      <c r="C41" s="61">
        <v>-972</v>
      </c>
      <c r="D41" s="59">
        <v>-4125</v>
      </c>
    </row>
    <row r="42" spans="2:4" ht="20" x14ac:dyDescent="0.2">
      <c r="B42" s="66" t="s">
        <v>199</v>
      </c>
      <c r="C42" s="3"/>
      <c r="D42" s="3"/>
    </row>
    <row r="43" spans="2:4" x14ac:dyDescent="0.2">
      <c r="B43" s="24" t="s">
        <v>69</v>
      </c>
      <c r="C43" s="61">
        <v>5.91</v>
      </c>
      <c r="D43" s="61">
        <v>6.36</v>
      </c>
    </row>
    <row r="44" spans="2:4" x14ac:dyDescent="0.2">
      <c r="B44" s="24" t="s">
        <v>70</v>
      </c>
      <c r="C44" s="61">
        <v>5.0199999999999996</v>
      </c>
      <c r="D44" s="61">
        <v>5.4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BAAD-5EC5-4514-91FB-B70F543EE66B}">
  <dimension ref="B2:E47"/>
  <sheetViews>
    <sheetView showGridLines="0" workbookViewId="0"/>
  </sheetViews>
  <sheetFormatPr baseColWidth="10" defaultColWidth="11.453125" defaultRowHeight="10" x14ac:dyDescent="0.2"/>
  <cols>
    <col min="1" max="1" width="3.7265625" style="54" customWidth="1"/>
    <col min="2" max="2" width="66.7265625" style="54" customWidth="1"/>
    <col min="3" max="16384" width="11.453125" style="54"/>
  </cols>
  <sheetData>
    <row r="2" spans="2:4" ht="32.15" customHeight="1" x14ac:dyDescent="0.2">
      <c r="B2" s="161" t="s">
        <v>226</v>
      </c>
      <c r="C2" s="161"/>
      <c r="D2" s="161"/>
    </row>
    <row r="3" spans="2:4" ht="13" x14ac:dyDescent="0.2">
      <c r="B3" s="164"/>
      <c r="C3" s="164"/>
      <c r="D3" s="164"/>
    </row>
    <row r="4" spans="2:4" ht="13" thickBot="1" x14ac:dyDescent="0.25">
      <c r="B4" s="165"/>
      <c r="C4" s="165"/>
      <c r="D4" s="165"/>
    </row>
    <row r="5" spans="2:4" ht="11" thickBot="1" x14ac:dyDescent="0.25">
      <c r="B5" s="103" t="s">
        <v>90</v>
      </c>
      <c r="C5" s="100" t="s">
        <v>219</v>
      </c>
      <c r="D5" s="100" t="s">
        <v>227</v>
      </c>
    </row>
    <row r="6" spans="2:4" ht="10.5" x14ac:dyDescent="0.2">
      <c r="B6" s="23" t="s">
        <v>71</v>
      </c>
      <c r="C6" s="58"/>
      <c r="D6" s="58"/>
    </row>
    <row r="7" spans="2:4" x14ac:dyDescent="0.2">
      <c r="B7" s="24" t="s">
        <v>72</v>
      </c>
      <c r="C7" s="59">
        <v>9260</v>
      </c>
      <c r="D7" s="60">
        <v>16729</v>
      </c>
    </row>
    <row r="8" spans="2:4" ht="10.5" thickBot="1" x14ac:dyDescent="0.25">
      <c r="B8" s="24" t="s">
        <v>73</v>
      </c>
      <c r="C8" s="63">
        <v>-1160</v>
      </c>
      <c r="D8" s="146">
        <v>-11</v>
      </c>
    </row>
    <row r="9" spans="2:4" ht="11" thickBot="1" x14ac:dyDescent="0.25">
      <c r="B9" s="31" t="s">
        <v>200</v>
      </c>
      <c r="C9" s="57">
        <f>+C7+C8</f>
        <v>8100</v>
      </c>
      <c r="D9" s="57">
        <f>+D7+D8</f>
        <v>16718</v>
      </c>
    </row>
    <row r="10" spans="2:4" ht="10.5" x14ac:dyDescent="0.2">
      <c r="B10" s="28" t="s">
        <v>74</v>
      </c>
      <c r="C10" s="61"/>
      <c r="D10" s="61"/>
    </row>
    <row r="11" spans="2:4" x14ac:dyDescent="0.2">
      <c r="B11" s="24" t="s">
        <v>75</v>
      </c>
      <c r="C11" s="61">
        <v>-13</v>
      </c>
      <c r="D11" s="62">
        <v>-53</v>
      </c>
    </row>
    <row r="12" spans="2:4" x14ac:dyDescent="0.2">
      <c r="B12" s="24" t="s">
        <v>186</v>
      </c>
      <c r="C12" s="61">
        <v>-653</v>
      </c>
      <c r="D12" s="62">
        <v>-677</v>
      </c>
    </row>
    <row r="13" spans="2:4" x14ac:dyDescent="0.2">
      <c r="B13" s="24" t="s">
        <v>187</v>
      </c>
      <c r="C13" s="59">
        <v>1814</v>
      </c>
      <c r="D13" s="62">
        <v>436</v>
      </c>
    </row>
    <row r="14" spans="2:4" x14ac:dyDescent="0.2">
      <c r="B14" s="24" t="s">
        <v>76</v>
      </c>
      <c r="C14" s="59">
        <v>-4352</v>
      </c>
      <c r="D14" s="60">
        <v>-1688</v>
      </c>
    </row>
    <row r="15" spans="2:4" x14ac:dyDescent="0.2">
      <c r="B15" s="24" t="s">
        <v>165</v>
      </c>
      <c r="C15" s="61">
        <v>-30</v>
      </c>
      <c r="D15" s="62">
        <v>-24</v>
      </c>
    </row>
    <row r="16" spans="2:4" x14ac:dyDescent="0.2">
      <c r="B16" s="24" t="s">
        <v>77</v>
      </c>
      <c r="C16" s="59">
        <v>1342</v>
      </c>
      <c r="D16" s="62">
        <v>5</v>
      </c>
    </row>
    <row r="17" spans="2:4" x14ac:dyDescent="0.2">
      <c r="B17" s="24" t="s">
        <v>78</v>
      </c>
      <c r="C17" s="61">
        <v>179</v>
      </c>
      <c r="D17" s="62" t="s">
        <v>0</v>
      </c>
    </row>
    <row r="18" spans="2:4" x14ac:dyDescent="0.2">
      <c r="B18" s="24" t="s">
        <v>79</v>
      </c>
      <c r="C18" s="59">
        <v>-9556</v>
      </c>
      <c r="D18" s="60">
        <v>-3020</v>
      </c>
    </row>
    <row r="19" spans="2:4" x14ac:dyDescent="0.2">
      <c r="B19" s="24" t="s">
        <v>80</v>
      </c>
      <c r="C19" s="59">
        <v>12911</v>
      </c>
      <c r="D19" s="60">
        <v>4426</v>
      </c>
    </row>
    <row r="20" spans="2:4" x14ac:dyDescent="0.2">
      <c r="B20" s="24" t="s">
        <v>81</v>
      </c>
      <c r="C20" s="61">
        <v>86</v>
      </c>
      <c r="D20" s="62">
        <v>238</v>
      </c>
    </row>
    <row r="21" spans="2:4" ht="10.5" thickBot="1" x14ac:dyDescent="0.25">
      <c r="B21" s="159" t="s">
        <v>201</v>
      </c>
      <c r="C21" s="61">
        <v>-116</v>
      </c>
      <c r="D21" s="62">
        <v>-27</v>
      </c>
    </row>
    <row r="22" spans="2:4" ht="11" thickBot="1" x14ac:dyDescent="0.25">
      <c r="B22" s="31" t="s">
        <v>212</v>
      </c>
      <c r="C22" s="57">
        <f>+SUM(C11:C21)</f>
        <v>1612</v>
      </c>
      <c r="D22" s="57">
        <f>+SUM(D11:D21)</f>
        <v>-384</v>
      </c>
    </row>
    <row r="23" spans="2:4" ht="10.5" x14ac:dyDescent="0.2">
      <c r="B23" s="28" t="s">
        <v>82</v>
      </c>
      <c r="C23" s="58"/>
      <c r="D23" s="58"/>
    </row>
    <row r="24" spans="2:4" x14ac:dyDescent="0.2">
      <c r="B24" s="24" t="s">
        <v>83</v>
      </c>
      <c r="C24" s="59">
        <v>8782</v>
      </c>
      <c r="D24" s="60">
        <v>10607</v>
      </c>
    </row>
    <row r="25" spans="2:4" x14ac:dyDescent="0.2">
      <c r="B25" s="24" t="s">
        <v>84</v>
      </c>
      <c r="C25" s="59">
        <v>-17904</v>
      </c>
      <c r="D25" s="60">
        <v>-17042</v>
      </c>
    </row>
    <row r="26" spans="2:4" x14ac:dyDescent="0.2">
      <c r="B26" s="24" t="s">
        <v>228</v>
      </c>
      <c r="C26" s="59">
        <v>-7515</v>
      </c>
      <c r="D26" s="60">
        <v>-1927</v>
      </c>
    </row>
    <row r="27" spans="2:4" x14ac:dyDescent="0.2">
      <c r="B27" s="24" t="s">
        <v>85</v>
      </c>
      <c r="C27" s="59">
        <v>-5201</v>
      </c>
      <c r="D27" s="60">
        <v>-7687</v>
      </c>
    </row>
    <row r="28" spans="2:4" x14ac:dyDescent="0.2">
      <c r="B28" s="24" t="s">
        <v>229</v>
      </c>
      <c r="C28" s="61">
        <v>-16</v>
      </c>
      <c r="D28" s="62" t="s">
        <v>0</v>
      </c>
    </row>
    <row r="29" spans="2:4" x14ac:dyDescent="0.2">
      <c r="B29" s="24" t="s">
        <v>86</v>
      </c>
      <c r="C29" s="61" t="s">
        <v>0</v>
      </c>
      <c r="D29" s="62">
        <v>-827</v>
      </c>
    </row>
    <row r="30" spans="2:4" x14ac:dyDescent="0.2">
      <c r="B30" s="24" t="s">
        <v>230</v>
      </c>
      <c r="C30" s="61">
        <v>249</v>
      </c>
      <c r="D30" s="62" t="s">
        <v>0</v>
      </c>
    </row>
    <row r="31" spans="2:4" x14ac:dyDescent="0.2">
      <c r="B31" s="24" t="s">
        <v>213</v>
      </c>
      <c r="C31" s="61" t="s">
        <v>0</v>
      </c>
      <c r="D31" s="62">
        <v>16</v>
      </c>
    </row>
    <row r="32" spans="2:4" x14ac:dyDescent="0.2">
      <c r="B32" s="24" t="s">
        <v>231</v>
      </c>
      <c r="C32" s="61">
        <v>-39</v>
      </c>
      <c r="D32" s="62" t="s">
        <v>0</v>
      </c>
    </row>
    <row r="33" spans="2:5" x14ac:dyDescent="0.2">
      <c r="B33" s="34" t="s">
        <v>232</v>
      </c>
      <c r="C33" s="59">
        <v>-1556</v>
      </c>
      <c r="D33" s="62" t="s">
        <v>0</v>
      </c>
    </row>
    <row r="34" spans="2:5" x14ac:dyDescent="0.2">
      <c r="B34" s="24" t="s">
        <v>188</v>
      </c>
      <c r="C34" s="61" t="s">
        <v>0</v>
      </c>
      <c r="D34" s="62">
        <v>-373</v>
      </c>
    </row>
    <row r="35" spans="2:5" ht="10.5" thickBot="1" x14ac:dyDescent="0.25">
      <c r="B35" s="14" t="s">
        <v>233</v>
      </c>
      <c r="C35" s="61">
        <v>18</v>
      </c>
      <c r="D35" s="62">
        <v>7</v>
      </c>
    </row>
    <row r="36" spans="2:5" ht="11" thickBot="1" x14ac:dyDescent="0.25">
      <c r="B36" s="31" t="s">
        <v>172</v>
      </c>
      <c r="C36" s="57">
        <f>+SUM(C24:C35)</f>
        <v>-23182</v>
      </c>
      <c r="D36" s="57">
        <f>+SUM(D24:D35)</f>
        <v>-17226</v>
      </c>
    </row>
    <row r="37" spans="2:5" ht="11" thickBot="1" x14ac:dyDescent="0.25">
      <c r="B37" s="160" t="s">
        <v>214</v>
      </c>
      <c r="C37" s="86">
        <f>+C9+C22+C36</f>
        <v>-13470</v>
      </c>
      <c r="D37" s="86">
        <f>+D9+D22+D36</f>
        <v>-892</v>
      </c>
    </row>
    <row r="38" spans="2:5" ht="10.5" thickTop="1" x14ac:dyDescent="0.2">
      <c r="B38" s="34" t="s">
        <v>87</v>
      </c>
      <c r="C38" s="59">
        <v>42583</v>
      </c>
      <c r="D38" s="60">
        <v>55063</v>
      </c>
    </row>
    <row r="39" spans="2:5" ht="10.5" thickBot="1" x14ac:dyDescent="0.25">
      <c r="B39" s="34" t="s">
        <v>215</v>
      </c>
      <c r="C39" s="61">
        <v>-443</v>
      </c>
      <c r="D39" s="60">
        <v>-4394</v>
      </c>
    </row>
    <row r="40" spans="2:5" ht="11" thickBot="1" x14ac:dyDescent="0.25">
      <c r="B40" s="87" t="s">
        <v>88</v>
      </c>
      <c r="C40" s="86">
        <f>+SUM(C37:C39)</f>
        <v>28670</v>
      </c>
      <c r="D40" s="86">
        <f>+SUM(D37:D39)</f>
        <v>49777</v>
      </c>
    </row>
    <row r="41" spans="2:5" ht="10.5" thickTop="1" x14ac:dyDescent="0.2"/>
    <row r="47" spans="2:5" x14ac:dyDescent="0.2">
      <c r="E47" s="89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6B84-C3BF-4C68-A6DF-1042763D59BD}">
  <dimension ref="A1:E30"/>
  <sheetViews>
    <sheetView showGridLines="0" workbookViewId="0"/>
  </sheetViews>
  <sheetFormatPr baseColWidth="10" defaultRowHeight="14.5" x14ac:dyDescent="0.35"/>
  <cols>
    <col min="1" max="1" width="3.7265625" customWidth="1"/>
    <col min="2" max="2" width="61.1796875" customWidth="1"/>
    <col min="5" max="5" width="11.453125" style="37"/>
  </cols>
  <sheetData>
    <row r="1" spans="1:5" ht="11.25" customHeight="1" x14ac:dyDescent="0.35"/>
    <row r="2" spans="1:5" ht="30.75" customHeight="1" x14ac:dyDescent="0.35">
      <c r="B2" s="45" t="s">
        <v>89</v>
      </c>
      <c r="C2" s="45"/>
      <c r="D2" s="45"/>
      <c r="E2" s="45"/>
    </row>
    <row r="3" spans="1:5" ht="12.75" customHeight="1" x14ac:dyDescent="0.35"/>
    <row r="4" spans="1:5" ht="12.75" customHeight="1" x14ac:dyDescent="0.35"/>
    <row r="5" spans="1:5" ht="12" customHeight="1" thickBot="1" x14ac:dyDescent="0.4">
      <c r="B5" s="4" t="s">
        <v>90</v>
      </c>
      <c r="C5" s="95" t="s">
        <v>234</v>
      </c>
      <c r="D5" s="95" t="s">
        <v>216</v>
      </c>
      <c r="E5" s="95" t="s">
        <v>166</v>
      </c>
    </row>
    <row r="6" spans="1:5" ht="11.25" customHeight="1" x14ac:dyDescent="0.35">
      <c r="B6" s="189" t="s">
        <v>50</v>
      </c>
      <c r="C6" s="190">
        <v>29863</v>
      </c>
      <c r="D6" s="190">
        <v>31474</v>
      </c>
      <c r="E6" s="205">
        <f t="shared" ref="E6:E25" si="0">+C6/D6-1</f>
        <v>-5.118510516616892E-2</v>
      </c>
    </row>
    <row r="7" spans="1:5" ht="11.25" customHeight="1" x14ac:dyDescent="0.35">
      <c r="B7" s="110" t="s">
        <v>51</v>
      </c>
      <c r="C7" s="198">
        <v>-19105</v>
      </c>
      <c r="D7" s="198">
        <v>-24672</v>
      </c>
      <c r="E7" s="206">
        <f t="shared" si="0"/>
        <v>-0.22564040207522695</v>
      </c>
    </row>
    <row r="8" spans="1:5" ht="20" x14ac:dyDescent="0.35">
      <c r="B8" s="178" t="s">
        <v>91</v>
      </c>
      <c r="C8" s="191">
        <v>-1429</v>
      </c>
      <c r="D8" s="191">
        <v>3888</v>
      </c>
      <c r="E8" s="207">
        <f t="shared" si="0"/>
        <v>-1.3675411522633745</v>
      </c>
    </row>
    <row r="9" spans="1:5" ht="11.25" customHeight="1" thickBot="1" x14ac:dyDescent="0.4">
      <c r="B9" s="112" t="s">
        <v>92</v>
      </c>
      <c r="C9" s="199">
        <v>259</v>
      </c>
      <c r="D9" s="199">
        <v>-236</v>
      </c>
      <c r="E9" s="208">
        <f t="shared" si="0"/>
        <v>-2.097457627118644</v>
      </c>
    </row>
    <row r="10" spans="1:5" ht="11.25" customHeight="1" thickBot="1" x14ac:dyDescent="0.4">
      <c r="B10" s="125" t="s">
        <v>54</v>
      </c>
      <c r="C10" s="193">
        <f>+SUM(C6:C9)</f>
        <v>9588</v>
      </c>
      <c r="D10" s="193">
        <f>+SUM(D6:D9)</f>
        <v>10454</v>
      </c>
      <c r="E10" s="209">
        <f t="shared" si="0"/>
        <v>-8.2839104648938178E-2</v>
      </c>
    </row>
    <row r="11" spans="1:5" ht="11.25" customHeight="1" x14ac:dyDescent="0.35">
      <c r="B11" s="110" t="s">
        <v>93</v>
      </c>
      <c r="C11" s="200">
        <v>-6609</v>
      </c>
      <c r="D11" s="200">
        <v>-11829</v>
      </c>
      <c r="E11" s="206">
        <f t="shared" si="0"/>
        <v>-0.44128835911742326</v>
      </c>
    </row>
    <row r="12" spans="1:5" ht="11.25" customHeight="1" x14ac:dyDescent="0.35">
      <c r="B12" s="122" t="s">
        <v>55</v>
      </c>
      <c r="C12" s="194">
        <v>25</v>
      </c>
      <c r="D12" s="195">
        <v>0</v>
      </c>
      <c r="E12" s="195">
        <v>0</v>
      </c>
    </row>
    <row r="13" spans="1:5" ht="11.25" customHeight="1" x14ac:dyDescent="0.35">
      <c r="B13" s="110" t="s">
        <v>56</v>
      </c>
      <c r="C13" s="198">
        <v>-2723</v>
      </c>
      <c r="D13" s="198">
        <v>-2628</v>
      </c>
      <c r="E13" s="206">
        <f t="shared" si="0"/>
        <v>3.6149162861491613E-2</v>
      </c>
    </row>
    <row r="14" spans="1:5" ht="11.25" customHeight="1" x14ac:dyDescent="0.35">
      <c r="B14" s="122" t="s">
        <v>57</v>
      </c>
      <c r="C14" s="191">
        <v>-1748</v>
      </c>
      <c r="D14" s="191">
        <v>-2134</v>
      </c>
      <c r="E14" s="207">
        <f t="shared" si="0"/>
        <v>-0.18088097469540765</v>
      </c>
    </row>
    <row r="15" spans="1:5" ht="11.25" customHeight="1" x14ac:dyDescent="0.35">
      <c r="B15" s="110" t="s">
        <v>58</v>
      </c>
      <c r="C15" s="198">
        <v>1216</v>
      </c>
      <c r="D15" s="198">
        <v>1435</v>
      </c>
      <c r="E15" s="206">
        <f t="shared" si="0"/>
        <v>-0.15261324041811841</v>
      </c>
    </row>
    <row r="16" spans="1:5" ht="11.25" customHeight="1" thickBot="1" x14ac:dyDescent="0.4">
      <c r="A16" s="149"/>
      <c r="B16" s="122" t="s">
        <v>202</v>
      </c>
      <c r="C16" s="194">
        <v>-427</v>
      </c>
      <c r="D16" s="194">
        <v>-357</v>
      </c>
      <c r="E16" s="207">
        <f t="shared" si="0"/>
        <v>0.19607843137254899</v>
      </c>
    </row>
    <row r="17" spans="2:5" ht="11.25" customHeight="1" thickBot="1" x14ac:dyDescent="0.4">
      <c r="B17" s="126" t="s">
        <v>94</v>
      </c>
      <c r="C17" s="201">
        <f>+SUM(C10:C16)</f>
        <v>-678</v>
      </c>
      <c r="D17" s="201">
        <f>+SUM(D10:D16)</f>
        <v>-5059</v>
      </c>
      <c r="E17" s="210">
        <f t="shared" si="0"/>
        <v>-0.8659814192528168</v>
      </c>
    </row>
    <row r="18" spans="2:5" ht="11.25" customHeight="1" thickBot="1" x14ac:dyDescent="0.4">
      <c r="B18" s="124" t="s">
        <v>95</v>
      </c>
      <c r="C18" s="197">
        <f>+'EBITDA Reconciliation'!C11</f>
        <v>1940</v>
      </c>
      <c r="D18" s="197">
        <f>+'EBITDA Reconciliation'!D11</f>
        <v>2295</v>
      </c>
      <c r="E18" s="211">
        <f t="shared" si="0"/>
        <v>-0.15468409586056642</v>
      </c>
    </row>
    <row r="19" spans="2:5" ht="11.25" customHeight="1" thickBot="1" x14ac:dyDescent="0.4">
      <c r="B19" s="113" t="s">
        <v>96</v>
      </c>
      <c r="C19" s="187">
        <f>+C17+C18</f>
        <v>1262</v>
      </c>
      <c r="D19" s="187">
        <f>+D17+D18</f>
        <v>-2764</v>
      </c>
      <c r="E19" s="214">
        <v>0</v>
      </c>
    </row>
    <row r="20" spans="2:5" ht="11.25" customHeight="1" thickBot="1" x14ac:dyDescent="0.4">
      <c r="B20" s="125" t="s">
        <v>97</v>
      </c>
      <c r="C20" s="193">
        <f>+'EBITDA Reconciliation'!C16</f>
        <v>7955</v>
      </c>
      <c r="D20" s="193">
        <f>+'EBITDA Reconciliation'!D16</f>
        <v>9277</v>
      </c>
      <c r="E20" s="209">
        <f t="shared" si="0"/>
        <v>-0.14250296432036214</v>
      </c>
    </row>
    <row r="21" spans="2:5" ht="11.25" customHeight="1" thickBot="1" x14ac:dyDescent="0.4">
      <c r="B21" s="112" t="s">
        <v>98</v>
      </c>
      <c r="C21" s="186">
        <f>+IS!C18</f>
        <v>831</v>
      </c>
      <c r="D21" s="186">
        <f>+IS!D18</f>
        <v>-379</v>
      </c>
      <c r="E21" s="203">
        <v>0</v>
      </c>
    </row>
    <row r="22" spans="2:5" ht="11.25" customHeight="1" thickBot="1" x14ac:dyDescent="0.4">
      <c r="B22" s="125" t="s">
        <v>99</v>
      </c>
      <c r="C22" s="193">
        <f>+C17+C21</f>
        <v>153</v>
      </c>
      <c r="D22" s="193">
        <f>+D17+D21</f>
        <v>-5438</v>
      </c>
      <c r="E22" s="204">
        <v>0</v>
      </c>
    </row>
    <row r="23" spans="2:5" ht="11.25" customHeight="1" thickBot="1" x14ac:dyDescent="0.4">
      <c r="B23" s="202" t="s">
        <v>63</v>
      </c>
      <c r="C23" s="186">
        <f>+IS!C24</f>
        <v>6306</v>
      </c>
      <c r="D23" s="186">
        <f>+IS!D24</f>
        <v>5860</v>
      </c>
      <c r="E23" s="208">
        <f t="shared" si="0"/>
        <v>7.6109215017064802E-2</v>
      </c>
    </row>
    <row r="24" spans="2:5" ht="11.25" customHeight="1" thickBot="1" x14ac:dyDescent="0.4">
      <c r="B24" s="125" t="s">
        <v>100</v>
      </c>
      <c r="C24" s="193">
        <f>+C22+C23</f>
        <v>6459</v>
      </c>
      <c r="D24" s="193">
        <f>+D22+D23</f>
        <v>422</v>
      </c>
      <c r="E24" s="209">
        <f t="shared" si="0"/>
        <v>14.30568720379147</v>
      </c>
    </row>
    <row r="25" spans="2:5" ht="11.25" customHeight="1" thickBot="1" x14ac:dyDescent="0.4">
      <c r="B25" s="202" t="s">
        <v>101</v>
      </c>
      <c r="C25" s="186">
        <f>+IS!C26</f>
        <v>-1226</v>
      </c>
      <c r="D25" s="186">
        <f>+IS!D26</f>
        <v>4773</v>
      </c>
      <c r="E25" s="208">
        <f t="shared" si="0"/>
        <v>-1.2568615126754661</v>
      </c>
    </row>
    <row r="26" spans="2:5" ht="11.25" customHeight="1" thickBot="1" x14ac:dyDescent="0.4">
      <c r="B26" s="125" t="s">
        <v>102</v>
      </c>
      <c r="C26" s="193">
        <f>+C24+C25</f>
        <v>5233</v>
      </c>
      <c r="D26" s="193">
        <f>+D24+D25</f>
        <v>5195</v>
      </c>
      <c r="E26" s="209">
        <f t="shared" ref="E21:E26" si="1">+C26/D26-1</f>
        <v>7.3147256977863506E-3</v>
      </c>
    </row>
    <row r="27" spans="2:5" ht="11.25" customHeight="1" x14ac:dyDescent="0.35">
      <c r="B27" s="108"/>
      <c r="C27" s="185"/>
      <c r="D27" s="185"/>
      <c r="E27" s="213"/>
    </row>
    <row r="28" spans="2:5" ht="11.25" customHeight="1" x14ac:dyDescent="0.35">
      <c r="B28" s="114" t="s">
        <v>103</v>
      </c>
      <c r="C28" s="184"/>
      <c r="D28" s="184"/>
      <c r="E28" s="206"/>
    </row>
    <row r="29" spans="2:5" ht="11.25" customHeight="1" x14ac:dyDescent="0.35">
      <c r="B29" s="109" t="s">
        <v>104</v>
      </c>
      <c r="C29" s="185">
        <f>+IS!C37</f>
        <v>3471</v>
      </c>
      <c r="D29" s="185">
        <f>+IS!D37</f>
        <v>3734</v>
      </c>
      <c r="E29" s="213">
        <f t="shared" ref="E29:E30" si="2">+C29/D29-1</f>
        <v>-7.0433851098018252E-2</v>
      </c>
    </row>
    <row r="30" spans="2:5" ht="11.25" customHeight="1" x14ac:dyDescent="0.35">
      <c r="B30" s="110" t="s">
        <v>68</v>
      </c>
      <c r="C30" s="184">
        <f>+IS!C38</f>
        <v>1762</v>
      </c>
      <c r="D30" s="184">
        <f>+IS!D38</f>
        <v>1461</v>
      </c>
      <c r="E30" s="206">
        <f t="shared" si="2"/>
        <v>0.20602327173169055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25:D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6DF7-E106-40F0-9252-8E1AB0C1253D}">
  <dimension ref="B2:F34"/>
  <sheetViews>
    <sheetView showGridLines="0" workbookViewId="0"/>
  </sheetViews>
  <sheetFormatPr baseColWidth="10" defaultRowHeight="14.5" x14ac:dyDescent="0.35"/>
  <cols>
    <col min="1" max="1" width="3.7265625" customWidth="1"/>
    <col min="2" max="2" width="42.7265625" customWidth="1"/>
    <col min="3" max="3" width="11.1796875" bestFit="1" customWidth="1"/>
    <col min="4" max="4" width="13.7265625" bestFit="1" customWidth="1"/>
  </cols>
  <sheetData>
    <row r="2" spans="2:6" s="2" customFormat="1" x14ac:dyDescent="0.35">
      <c r="B2" s="16" t="s">
        <v>106</v>
      </c>
    </row>
    <row r="5" spans="2:6" ht="21.5" thickBot="1" x14ac:dyDescent="0.4">
      <c r="B5" s="19" t="s">
        <v>237</v>
      </c>
      <c r="C5" s="101" t="s">
        <v>105</v>
      </c>
      <c r="D5" s="95" t="s">
        <v>189</v>
      </c>
      <c r="E5" s="101" t="s">
        <v>3</v>
      </c>
      <c r="F5" s="95" t="s">
        <v>217</v>
      </c>
    </row>
    <row r="6" spans="2:6" x14ac:dyDescent="0.35">
      <c r="B6" s="118" t="s">
        <v>50</v>
      </c>
      <c r="C6" s="133">
        <v>18320</v>
      </c>
      <c r="D6" s="215">
        <v>9314</v>
      </c>
      <c r="E6" s="215">
        <v>27634</v>
      </c>
      <c r="F6" s="222">
        <f>+E6/E22-1</f>
        <v>-7.4392899011890834E-2</v>
      </c>
    </row>
    <row r="7" spans="2:6" x14ac:dyDescent="0.35">
      <c r="B7" s="6" t="s">
        <v>51</v>
      </c>
      <c r="C7" s="130">
        <v>-14835</v>
      </c>
      <c r="D7" s="130">
        <v>-1851</v>
      </c>
      <c r="E7" s="130">
        <v>-16686</v>
      </c>
      <c r="F7" s="223">
        <f t="shared" ref="F7:F18" si="0">+E7/E23-1</f>
        <v>-0.26889541252245541</v>
      </c>
    </row>
    <row r="8" spans="2:6" ht="20" x14ac:dyDescent="0.35">
      <c r="B8" s="119" t="s">
        <v>91</v>
      </c>
      <c r="C8" s="131">
        <v>-1454</v>
      </c>
      <c r="D8" s="216" t="s">
        <v>1</v>
      </c>
      <c r="E8" s="131">
        <v>-1454</v>
      </c>
      <c r="F8" s="224">
        <f t="shared" si="0"/>
        <v>-1.3771725032425421</v>
      </c>
    </row>
    <row r="9" spans="2:6" ht="15" thickBot="1" x14ac:dyDescent="0.4">
      <c r="B9" s="6" t="s">
        <v>92</v>
      </c>
      <c r="C9" s="132">
        <v>259</v>
      </c>
      <c r="D9" s="132" t="s">
        <v>1</v>
      </c>
      <c r="E9" s="217">
        <v>259</v>
      </c>
      <c r="F9" s="231">
        <v>0</v>
      </c>
    </row>
    <row r="10" spans="2:6" ht="15" thickBot="1" x14ac:dyDescent="0.4">
      <c r="B10" s="120" t="s">
        <v>54</v>
      </c>
      <c r="C10" s="218">
        <f>+SUM(C6:C9)</f>
        <v>2290</v>
      </c>
      <c r="D10" s="218">
        <f>+SUM(D6:D9)</f>
        <v>7463</v>
      </c>
      <c r="E10" s="218">
        <f>+SUM(E6:E9)</f>
        <v>9753</v>
      </c>
      <c r="F10" s="226">
        <f t="shared" si="0"/>
        <v>-8.4311332269270456E-2</v>
      </c>
    </row>
    <row r="11" spans="2:6" x14ac:dyDescent="0.35">
      <c r="B11" s="6" t="s">
        <v>93</v>
      </c>
      <c r="C11" s="132">
        <v>-40</v>
      </c>
      <c r="D11" s="130">
        <v>-6653</v>
      </c>
      <c r="E11" s="219">
        <v>-6693</v>
      </c>
      <c r="F11" s="223">
        <f t="shared" si="0"/>
        <v>-0.44414915704675695</v>
      </c>
    </row>
    <row r="12" spans="2:6" x14ac:dyDescent="0.35">
      <c r="B12" s="107" t="s">
        <v>55</v>
      </c>
      <c r="C12" s="216">
        <v>25</v>
      </c>
      <c r="D12" s="216" t="s">
        <v>1</v>
      </c>
      <c r="E12" s="216">
        <v>25</v>
      </c>
      <c r="F12" s="227">
        <v>-1</v>
      </c>
    </row>
    <row r="13" spans="2:6" x14ac:dyDescent="0.35">
      <c r="B13" s="6" t="s">
        <v>56</v>
      </c>
      <c r="C13" s="130">
        <v>-1195</v>
      </c>
      <c r="D13" s="130">
        <v>-1555</v>
      </c>
      <c r="E13" s="130">
        <v>-2750</v>
      </c>
      <c r="F13" s="223">
        <f t="shared" si="0"/>
        <v>2.9191616766466977E-2</v>
      </c>
    </row>
    <row r="14" spans="2:6" x14ac:dyDescent="0.35">
      <c r="B14" s="107" t="s">
        <v>57</v>
      </c>
      <c r="C14" s="131">
        <v>-1344</v>
      </c>
      <c r="D14" s="216">
        <v>-498</v>
      </c>
      <c r="E14" s="131">
        <v>-1842</v>
      </c>
      <c r="F14" s="228">
        <f t="shared" si="0"/>
        <v>-0.14682723483094029</v>
      </c>
    </row>
    <row r="15" spans="2:6" ht="15" thickBot="1" x14ac:dyDescent="0.4">
      <c r="B15" s="10" t="s">
        <v>58</v>
      </c>
      <c r="C15" s="220">
        <v>1025</v>
      </c>
      <c r="D15" s="217">
        <v>181</v>
      </c>
      <c r="E15" s="220">
        <v>1206</v>
      </c>
      <c r="F15" s="225">
        <f t="shared" si="0"/>
        <v>-0.14163701067615664</v>
      </c>
    </row>
    <row r="16" spans="2:6" ht="15" thickBot="1" x14ac:dyDescent="0.4">
      <c r="B16" s="32" t="s">
        <v>107</v>
      </c>
      <c r="C16" s="221">
        <f>+C10+SUM(C11:C15)</f>
        <v>761</v>
      </c>
      <c r="D16" s="221">
        <f>+D10+SUM(D11:D15)</f>
        <v>-1062</v>
      </c>
      <c r="E16" s="221">
        <f>+E10+SUM(E11:E15)</f>
        <v>-301</v>
      </c>
      <c r="F16" s="226">
        <f t="shared" si="0"/>
        <v>-0.9375</v>
      </c>
    </row>
    <row r="17" spans="2:6" ht="15" thickBot="1" x14ac:dyDescent="0.4">
      <c r="B17" s="10" t="s">
        <v>108</v>
      </c>
      <c r="C17" s="132">
        <v>-126</v>
      </c>
      <c r="D17" s="130">
        <v>1023</v>
      </c>
      <c r="E17" s="132">
        <v>897</v>
      </c>
      <c r="F17" s="231">
        <v>0</v>
      </c>
    </row>
    <row r="18" spans="2:6" ht="15" thickBot="1" x14ac:dyDescent="0.4">
      <c r="B18" s="32" t="s">
        <v>109</v>
      </c>
      <c r="C18" s="218">
        <f>+C16+C17</f>
        <v>635</v>
      </c>
      <c r="D18" s="218">
        <f>+D16+D17</f>
        <v>-39</v>
      </c>
      <c r="E18" s="218">
        <f>+E16+E17</f>
        <v>596</v>
      </c>
      <c r="F18" s="232">
        <v>0</v>
      </c>
    </row>
    <row r="19" spans="2:6" x14ac:dyDescent="0.35">
      <c r="B19" s="121"/>
    </row>
    <row r="20" spans="2:6" x14ac:dyDescent="0.35">
      <c r="B20" s="16"/>
    </row>
    <row r="21" spans="2:6" ht="21.5" thickBot="1" x14ac:dyDescent="0.4">
      <c r="B21" s="19" t="s">
        <v>218</v>
      </c>
      <c r="C21" s="101" t="s">
        <v>105</v>
      </c>
      <c r="D21" s="95" t="s">
        <v>189</v>
      </c>
      <c r="E21" s="101" t="s">
        <v>3</v>
      </c>
    </row>
    <row r="22" spans="2:6" x14ac:dyDescent="0.35">
      <c r="B22" s="118" t="s">
        <v>50</v>
      </c>
      <c r="C22" s="133">
        <v>23574</v>
      </c>
      <c r="D22" s="215">
        <v>6281</v>
      </c>
      <c r="E22" s="215">
        <v>29855</v>
      </c>
    </row>
    <row r="23" spans="2:6" x14ac:dyDescent="0.35">
      <c r="B23" s="6" t="s">
        <v>51</v>
      </c>
      <c r="C23" s="130">
        <v>-21457</v>
      </c>
      <c r="D23" s="130">
        <v>-1366</v>
      </c>
      <c r="E23" s="130">
        <v>-22823</v>
      </c>
    </row>
    <row r="24" spans="2:6" ht="20" x14ac:dyDescent="0.35">
      <c r="B24" s="119" t="s">
        <v>91</v>
      </c>
      <c r="C24" s="131">
        <v>3855</v>
      </c>
      <c r="D24" s="216" t="s">
        <v>1</v>
      </c>
      <c r="E24" s="131">
        <v>3855</v>
      </c>
    </row>
    <row r="25" spans="2:6" ht="15" thickBot="1" x14ac:dyDescent="0.4">
      <c r="B25" s="6" t="s">
        <v>92</v>
      </c>
      <c r="C25" s="132">
        <v>-236</v>
      </c>
      <c r="D25" s="132" t="s">
        <v>1</v>
      </c>
      <c r="E25" s="217">
        <v>-236</v>
      </c>
    </row>
    <row r="26" spans="2:6" ht="15" thickBot="1" x14ac:dyDescent="0.4">
      <c r="B26" s="120" t="s">
        <v>54</v>
      </c>
      <c r="C26" s="229">
        <v>5736</v>
      </c>
      <c r="D26" s="229">
        <v>4915</v>
      </c>
      <c r="E26" s="230">
        <v>10651</v>
      </c>
    </row>
    <row r="27" spans="2:6" x14ac:dyDescent="0.35">
      <c r="B27" s="6" t="s">
        <v>93</v>
      </c>
      <c r="C27" s="132">
        <v>-60</v>
      </c>
      <c r="D27" s="130">
        <v>-11981</v>
      </c>
      <c r="E27" s="219">
        <v>-12041</v>
      </c>
    </row>
    <row r="28" spans="2:6" x14ac:dyDescent="0.35">
      <c r="B28" s="107" t="s">
        <v>55</v>
      </c>
      <c r="C28" s="216" t="s">
        <v>1</v>
      </c>
      <c r="D28" s="216" t="s">
        <v>1</v>
      </c>
      <c r="E28" s="216" t="s">
        <v>1</v>
      </c>
    </row>
    <row r="29" spans="2:6" x14ac:dyDescent="0.35">
      <c r="B29" s="6" t="s">
        <v>56</v>
      </c>
      <c r="C29" s="130">
        <v>-1283</v>
      </c>
      <c r="D29" s="130">
        <v>-1389</v>
      </c>
      <c r="E29" s="130">
        <v>-2672</v>
      </c>
    </row>
    <row r="30" spans="2:6" x14ac:dyDescent="0.35">
      <c r="B30" s="107" t="s">
        <v>57</v>
      </c>
      <c r="C30" s="131">
        <v>-1543</v>
      </c>
      <c r="D30" s="216">
        <v>-616</v>
      </c>
      <c r="E30" s="131">
        <v>-2159</v>
      </c>
    </row>
    <row r="31" spans="2:6" ht="15" thickBot="1" x14ac:dyDescent="0.4">
      <c r="B31" s="10" t="s">
        <v>58</v>
      </c>
      <c r="C31" s="220">
        <v>1319</v>
      </c>
      <c r="D31" s="217">
        <v>86</v>
      </c>
      <c r="E31" s="220">
        <v>1405</v>
      </c>
    </row>
    <row r="32" spans="2:6" ht="15" thickBot="1" x14ac:dyDescent="0.4">
      <c r="B32" s="32" t="s">
        <v>107</v>
      </c>
      <c r="C32" s="230">
        <v>4169</v>
      </c>
      <c r="D32" s="230">
        <v>-8985</v>
      </c>
      <c r="E32" s="230">
        <v>-4816</v>
      </c>
    </row>
    <row r="33" spans="2:5" ht="15" thickBot="1" x14ac:dyDescent="0.4">
      <c r="B33" s="10" t="s">
        <v>108</v>
      </c>
      <c r="C33" s="132">
        <v>-103</v>
      </c>
      <c r="D33" s="132">
        <v>-146</v>
      </c>
      <c r="E33" s="132">
        <v>-249</v>
      </c>
    </row>
    <row r="34" spans="2:5" ht="15" thickBot="1" x14ac:dyDescent="0.4">
      <c r="B34" s="32" t="s">
        <v>109</v>
      </c>
      <c r="C34" s="229">
        <v>4066</v>
      </c>
      <c r="D34" s="229">
        <v>-9131</v>
      </c>
      <c r="E34" s="229">
        <v>-5065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0AA5-0D20-4D43-ADD6-ABF96613CA03}">
  <dimension ref="A1:F126"/>
  <sheetViews>
    <sheetView showGridLines="0" workbookViewId="0"/>
  </sheetViews>
  <sheetFormatPr baseColWidth="10" defaultRowHeight="14.5" x14ac:dyDescent="0.35"/>
  <cols>
    <col min="1" max="1" width="3.7265625" customWidth="1"/>
    <col min="2" max="2" width="52.453125" bestFit="1" customWidth="1"/>
    <col min="3" max="4" width="11.453125" style="1"/>
    <col min="5" max="5" width="11.453125" style="37"/>
  </cols>
  <sheetData>
    <row r="1" spans="2:5" ht="11.25" customHeight="1" x14ac:dyDescent="0.35"/>
    <row r="2" spans="2:5" ht="30.75" customHeight="1" x14ac:dyDescent="0.35">
      <c r="B2" s="16" t="s">
        <v>110</v>
      </c>
    </row>
    <row r="3" spans="2:5" s="54" customFormat="1" ht="11.25" customHeight="1" thickBot="1" x14ac:dyDescent="0.25">
      <c r="B3" s="19" t="s">
        <v>111</v>
      </c>
      <c r="C3" s="95" t="s">
        <v>234</v>
      </c>
      <c r="D3" s="95" t="s">
        <v>216</v>
      </c>
      <c r="E3" s="95" t="s">
        <v>166</v>
      </c>
    </row>
    <row r="4" spans="2:5" s="54" customFormat="1" ht="11.25" customHeight="1" x14ac:dyDescent="0.2">
      <c r="B4" s="20" t="s">
        <v>50</v>
      </c>
      <c r="C4" s="241">
        <v>0</v>
      </c>
      <c r="D4" s="241">
        <v>0</v>
      </c>
      <c r="E4" s="39" t="s">
        <v>1</v>
      </c>
    </row>
    <row r="5" spans="2:5" s="54" customFormat="1" ht="11.25" customHeight="1" thickBot="1" x14ac:dyDescent="0.25">
      <c r="B5" s="22" t="s">
        <v>51</v>
      </c>
      <c r="C5" s="236">
        <v>-12</v>
      </c>
      <c r="D5" s="236">
        <v>-27</v>
      </c>
      <c r="E5" s="41">
        <f t="shared" ref="E5:E15" si="0">+C5/D5-1</f>
        <v>-0.55555555555555558</v>
      </c>
    </row>
    <row r="6" spans="2:5" s="54" customFormat="1" ht="11.25" customHeight="1" thickBot="1" x14ac:dyDescent="0.25">
      <c r="B6" s="12" t="s">
        <v>112</v>
      </c>
      <c r="C6" s="237">
        <f>+C4+C5</f>
        <v>-12</v>
      </c>
      <c r="D6" s="237">
        <f>+D4+D5</f>
        <v>-27</v>
      </c>
      <c r="E6" s="42">
        <f t="shared" si="0"/>
        <v>-0.55555555555555558</v>
      </c>
    </row>
    <row r="7" spans="2:5" s="54" customFormat="1" ht="11.25" customHeight="1" x14ac:dyDescent="0.2">
      <c r="B7" s="14" t="s">
        <v>93</v>
      </c>
      <c r="C7" s="233">
        <v>-40</v>
      </c>
      <c r="D7" s="233">
        <v>-60</v>
      </c>
      <c r="E7" s="40">
        <f t="shared" si="0"/>
        <v>-0.33333333333333337</v>
      </c>
    </row>
    <row r="8" spans="2:5" s="54" customFormat="1" ht="11.25" customHeight="1" x14ac:dyDescent="0.2">
      <c r="B8" s="6" t="s">
        <v>55</v>
      </c>
      <c r="C8" s="234">
        <v>25</v>
      </c>
      <c r="D8" s="234">
        <v>0</v>
      </c>
      <c r="E8" s="39">
        <v>1</v>
      </c>
    </row>
    <row r="9" spans="2:5" s="54" customFormat="1" ht="11.25" customHeight="1" x14ac:dyDescent="0.2">
      <c r="B9" s="14" t="s">
        <v>56</v>
      </c>
      <c r="C9" s="235">
        <v>-2</v>
      </c>
      <c r="D9" s="235">
        <v>-4</v>
      </c>
      <c r="E9" s="40">
        <f t="shared" ref="E9" si="1">+C9/D9-1</f>
        <v>-0.5</v>
      </c>
    </row>
    <row r="10" spans="2:5" s="54" customFormat="1" ht="11.25" customHeight="1" x14ac:dyDescent="0.2">
      <c r="B10" s="14" t="s">
        <v>57</v>
      </c>
      <c r="C10" s="235">
        <v>-1</v>
      </c>
      <c r="D10" s="235">
        <v>0</v>
      </c>
      <c r="E10" s="40">
        <v>1</v>
      </c>
    </row>
    <row r="11" spans="2:5" s="54" customFormat="1" ht="11.25" customHeight="1" thickBot="1" x14ac:dyDescent="0.25">
      <c r="B11" s="22" t="s">
        <v>58</v>
      </c>
      <c r="C11" s="236">
        <v>223</v>
      </c>
      <c r="D11" s="236">
        <v>724</v>
      </c>
      <c r="E11" s="41">
        <f t="shared" si="0"/>
        <v>-0.69198895027624308</v>
      </c>
    </row>
    <row r="12" spans="2:5" s="54" customFormat="1" ht="11.25" customHeight="1" thickBot="1" x14ac:dyDescent="0.25">
      <c r="B12" s="12" t="s">
        <v>113</v>
      </c>
      <c r="C12" s="237">
        <f>+SUM(C6:C11)</f>
        <v>193</v>
      </c>
      <c r="D12" s="237">
        <f>+SUM(D6:D11)</f>
        <v>633</v>
      </c>
      <c r="E12" s="42">
        <f t="shared" si="0"/>
        <v>-0.69510268562401256</v>
      </c>
    </row>
    <row r="13" spans="2:5" s="54" customFormat="1" ht="11.25" customHeight="1" thickBot="1" x14ac:dyDescent="0.25">
      <c r="B13" s="11" t="s">
        <v>114</v>
      </c>
      <c r="C13" s="238">
        <f>+C12</f>
        <v>193</v>
      </c>
      <c r="D13" s="238">
        <f>+D12</f>
        <v>633</v>
      </c>
      <c r="E13" s="44">
        <f t="shared" si="0"/>
        <v>-0.69510268562401256</v>
      </c>
    </row>
    <row r="14" spans="2:5" s="54" customFormat="1" ht="11.25" customHeight="1" thickBot="1" x14ac:dyDescent="0.25">
      <c r="B14" s="12" t="s">
        <v>4</v>
      </c>
      <c r="C14" s="237">
        <f>+C13-C9-C10</f>
        <v>196</v>
      </c>
      <c r="D14" s="237">
        <f>+D13-D9-D10</f>
        <v>637</v>
      </c>
      <c r="E14" s="42">
        <f t="shared" si="0"/>
        <v>-0.69230769230769229</v>
      </c>
    </row>
    <row r="15" spans="2:5" s="54" customFormat="1" ht="11.25" customHeight="1" thickBot="1" x14ac:dyDescent="0.25">
      <c r="B15" s="11" t="s">
        <v>115</v>
      </c>
      <c r="C15" s="238">
        <f>+C14-C7</f>
        <v>236</v>
      </c>
      <c r="D15" s="238">
        <f>+D14-D7</f>
        <v>697</v>
      </c>
      <c r="E15" s="44">
        <f t="shared" si="0"/>
        <v>-0.66140602582496411</v>
      </c>
    </row>
    <row r="16" spans="2:5" s="54" customFormat="1" ht="11.25" customHeight="1" x14ac:dyDescent="0.2">
      <c r="C16" s="89"/>
      <c r="D16" s="89"/>
      <c r="E16" s="134"/>
    </row>
    <row r="17" spans="2:5" s="54" customFormat="1" ht="11.25" customHeight="1" x14ac:dyDescent="0.2">
      <c r="C17" s="89"/>
      <c r="D17" s="89"/>
      <c r="E17" s="90"/>
    </row>
    <row r="18" spans="2:5" s="54" customFormat="1" ht="11.25" customHeight="1" x14ac:dyDescent="0.2">
      <c r="C18" s="89"/>
      <c r="D18" s="89"/>
      <c r="E18" s="90"/>
    </row>
    <row r="19" spans="2:5" s="54" customFormat="1" ht="11.25" customHeight="1" x14ac:dyDescent="0.2">
      <c r="B19" s="15" t="s">
        <v>116</v>
      </c>
      <c r="C19" s="89"/>
      <c r="D19" s="89"/>
      <c r="E19" s="90"/>
    </row>
    <row r="20" spans="2:5" s="54" customFormat="1" ht="10" x14ac:dyDescent="0.2">
      <c r="C20" s="89"/>
      <c r="D20" s="89"/>
      <c r="E20" s="90"/>
    </row>
    <row r="21" spans="2:5" s="54" customFormat="1" ht="11.25" customHeight="1" thickBot="1" x14ac:dyDescent="0.25">
      <c r="B21" s="19" t="s">
        <v>111</v>
      </c>
      <c r="C21" s="95" t="str">
        <f>+$C$3</f>
        <v>3M 23</v>
      </c>
      <c r="D21" s="95" t="str">
        <f>+$D$3</f>
        <v>3M 22</v>
      </c>
      <c r="E21" s="95" t="s">
        <v>166</v>
      </c>
    </row>
    <row r="22" spans="2:5" s="54" customFormat="1" ht="11.25" customHeight="1" x14ac:dyDescent="0.2">
      <c r="B22" s="114" t="s">
        <v>50</v>
      </c>
      <c r="C22" s="244">
        <v>13399</v>
      </c>
      <c r="D22" s="244">
        <v>20131</v>
      </c>
      <c r="E22" s="257">
        <f t="shared" ref="E22:E34" si="2">+C22/D22-1</f>
        <v>-0.33440961700859373</v>
      </c>
    </row>
    <row r="23" spans="2:5" s="54" customFormat="1" ht="11.25" customHeight="1" x14ac:dyDescent="0.2">
      <c r="B23" s="122" t="s">
        <v>51</v>
      </c>
      <c r="C23" s="191">
        <v>-12028</v>
      </c>
      <c r="D23" s="191">
        <v>-19282</v>
      </c>
      <c r="E23" s="207">
        <f t="shared" si="2"/>
        <v>-0.3762057877813505</v>
      </c>
    </row>
    <row r="24" spans="2:5" s="54" customFormat="1" ht="20" x14ac:dyDescent="0.2">
      <c r="B24" s="173" t="s">
        <v>91</v>
      </c>
      <c r="C24" s="198">
        <v>-1454</v>
      </c>
      <c r="D24" s="198">
        <v>3855</v>
      </c>
      <c r="E24" s="206">
        <f t="shared" si="2"/>
        <v>-1.3771725032425421</v>
      </c>
    </row>
    <row r="25" spans="2:5" s="54" customFormat="1" ht="11.25" customHeight="1" thickBot="1" x14ac:dyDescent="0.25">
      <c r="B25" s="124" t="s">
        <v>92</v>
      </c>
      <c r="C25" s="192">
        <v>260</v>
      </c>
      <c r="D25" s="192">
        <v>-237</v>
      </c>
      <c r="E25" s="211">
        <f t="shared" si="2"/>
        <v>-2.0970464135021096</v>
      </c>
    </row>
    <row r="26" spans="2:5" s="54" customFormat="1" ht="11.25" customHeight="1" thickBot="1" x14ac:dyDescent="0.25">
      <c r="B26" s="113" t="s">
        <v>54</v>
      </c>
      <c r="C26" s="187">
        <f>+SUM(C22:C25)</f>
        <v>177</v>
      </c>
      <c r="D26" s="187">
        <f>+SUM(D22:D25)</f>
        <v>4467</v>
      </c>
      <c r="E26" s="212">
        <f t="shared" si="2"/>
        <v>-0.9603760913364674</v>
      </c>
    </row>
    <row r="27" spans="2:5" s="54" customFormat="1" ht="11.25" customHeight="1" x14ac:dyDescent="0.2">
      <c r="B27" s="110" t="s">
        <v>56</v>
      </c>
      <c r="C27" s="245">
        <v>-569</v>
      </c>
      <c r="D27" s="245">
        <v>-769</v>
      </c>
      <c r="E27" s="206">
        <f t="shared" si="2"/>
        <v>-0.26007802340702213</v>
      </c>
    </row>
    <row r="28" spans="2:5" s="54" customFormat="1" ht="11.25" customHeight="1" x14ac:dyDescent="0.2">
      <c r="B28" s="122" t="s">
        <v>57</v>
      </c>
      <c r="C28" s="191">
        <v>-1025</v>
      </c>
      <c r="D28" s="191">
        <v>-1217</v>
      </c>
      <c r="E28" s="207">
        <f t="shared" si="2"/>
        <v>-0.15776499589153659</v>
      </c>
    </row>
    <row r="29" spans="2:5" s="54" customFormat="1" ht="11.25" customHeight="1" thickBot="1" x14ac:dyDescent="0.25">
      <c r="B29" s="112" t="s">
        <v>58</v>
      </c>
      <c r="C29" s="199">
        <v>685</v>
      </c>
      <c r="D29" s="199">
        <v>514</v>
      </c>
      <c r="E29" s="208">
        <f t="shared" si="2"/>
        <v>0.33268482490272366</v>
      </c>
    </row>
    <row r="30" spans="2:5" s="54" customFormat="1" ht="11.25" customHeight="1" thickBot="1" x14ac:dyDescent="0.25">
      <c r="B30" s="270" t="s">
        <v>242</v>
      </c>
      <c r="C30" s="193">
        <f>+SUM(C26:C29)</f>
        <v>-732</v>
      </c>
      <c r="D30" s="193">
        <f>+SUM(D26:D29)</f>
        <v>2995</v>
      </c>
      <c r="E30" s="209">
        <f t="shared" si="2"/>
        <v>-1.2444073455759599</v>
      </c>
    </row>
    <row r="31" spans="2:5" s="54" customFormat="1" ht="11.25" customHeight="1" thickBot="1" x14ac:dyDescent="0.25">
      <c r="B31" s="112" t="s">
        <v>117</v>
      </c>
      <c r="C31" s="246">
        <v>-43</v>
      </c>
      <c r="D31" s="246">
        <v>-5</v>
      </c>
      <c r="E31" s="258" t="s">
        <v>1</v>
      </c>
    </row>
    <row r="32" spans="2:5" s="54" customFormat="1" ht="11.25" customHeight="1" thickBot="1" x14ac:dyDescent="0.25">
      <c r="B32" s="12" t="s">
        <v>243</v>
      </c>
      <c r="C32" s="193">
        <f>+C30+C31</f>
        <v>-775</v>
      </c>
      <c r="D32" s="193">
        <f>+D30+D31</f>
        <v>2990</v>
      </c>
      <c r="E32" s="209">
        <f t="shared" si="2"/>
        <v>-1.2591973244147157</v>
      </c>
    </row>
    <row r="33" spans="2:5" s="54" customFormat="1" ht="11.25" customHeight="1" thickBot="1" x14ac:dyDescent="0.25">
      <c r="B33" s="113" t="s">
        <v>4</v>
      </c>
      <c r="C33" s="247">
        <v>936</v>
      </c>
      <c r="D33" s="248">
        <v>4957</v>
      </c>
      <c r="E33" s="212">
        <f t="shared" si="2"/>
        <v>-0.8111761145854347</v>
      </c>
    </row>
    <row r="34" spans="2:5" s="54" customFormat="1" ht="11.25" customHeight="1" thickBot="1" x14ac:dyDescent="0.25">
      <c r="B34" s="125" t="s">
        <v>115</v>
      </c>
      <c r="C34" s="250">
        <v>935</v>
      </c>
      <c r="D34" s="251">
        <v>4957</v>
      </c>
      <c r="E34" s="209">
        <f t="shared" si="2"/>
        <v>-0.81137784950574943</v>
      </c>
    </row>
    <row r="35" spans="2:5" s="54" customFormat="1" ht="11.25" customHeight="1" x14ac:dyDescent="0.2">
      <c r="C35" s="89"/>
      <c r="D35" s="89"/>
      <c r="E35" s="90"/>
    </row>
    <row r="36" spans="2:5" s="54" customFormat="1" ht="11.25" customHeight="1" x14ac:dyDescent="0.2">
      <c r="B36" s="15" t="s">
        <v>118</v>
      </c>
      <c r="C36" s="89"/>
      <c r="D36" s="89"/>
      <c r="E36" s="90"/>
    </row>
    <row r="37" spans="2:5" s="54" customFormat="1" ht="11.25" customHeight="1" x14ac:dyDescent="0.2">
      <c r="C37" s="89"/>
      <c r="D37" s="89"/>
      <c r="E37" s="90"/>
    </row>
    <row r="38" spans="2:5" s="54" customFormat="1" ht="11.25" customHeight="1" x14ac:dyDescent="0.2">
      <c r="B38" s="92" t="s">
        <v>119</v>
      </c>
      <c r="C38" s="89"/>
      <c r="D38" s="89"/>
      <c r="E38" s="90"/>
    </row>
    <row r="39" spans="2:5" s="54" customFormat="1" ht="11.25" customHeight="1" x14ac:dyDescent="0.2">
      <c r="C39" s="89"/>
      <c r="D39" s="89"/>
      <c r="E39" s="90"/>
    </row>
    <row r="40" spans="2:5" s="54" customFormat="1" ht="11.25" customHeight="1" thickBot="1" x14ac:dyDescent="0.25">
      <c r="B40" s="33" t="s">
        <v>111</v>
      </c>
      <c r="C40" s="95" t="str">
        <f>+$C$3</f>
        <v>3M 23</v>
      </c>
      <c r="D40" s="95" t="str">
        <f>+$D$3</f>
        <v>3M 22</v>
      </c>
      <c r="E40" s="38" t="s">
        <v>166</v>
      </c>
    </row>
    <row r="41" spans="2:5" s="54" customFormat="1" ht="11.25" customHeight="1" x14ac:dyDescent="0.2">
      <c r="B41" s="25" t="s">
        <v>50</v>
      </c>
      <c r="C41" s="140">
        <v>8000</v>
      </c>
      <c r="D41" s="140">
        <v>12242</v>
      </c>
      <c r="E41" s="252">
        <f t="shared" ref="E41:E51" si="3">+C41/D41-1</f>
        <v>-0.34651200784185587</v>
      </c>
    </row>
    <row r="42" spans="2:5" s="54" customFormat="1" ht="11.25" customHeight="1" x14ac:dyDescent="0.2">
      <c r="B42" s="34" t="s">
        <v>51</v>
      </c>
      <c r="C42" s="139">
        <v>-7108</v>
      </c>
      <c r="D42" s="139">
        <v>-12556</v>
      </c>
      <c r="E42" s="253">
        <f t="shared" si="3"/>
        <v>-0.43389614526919396</v>
      </c>
    </row>
    <row r="43" spans="2:5" s="54" customFormat="1" ht="20" x14ac:dyDescent="0.2">
      <c r="B43" s="35" t="s">
        <v>91</v>
      </c>
      <c r="C43" s="138">
        <v>-1265</v>
      </c>
      <c r="D43" s="188">
        <v>270</v>
      </c>
      <c r="E43" s="254">
        <f t="shared" si="3"/>
        <v>-5.6851851851851851</v>
      </c>
    </row>
    <row r="44" spans="2:5" s="54" customFormat="1" ht="11.25" customHeight="1" thickBot="1" x14ac:dyDescent="0.25">
      <c r="B44" s="48" t="s">
        <v>92</v>
      </c>
      <c r="C44" s="136">
        <v>262</v>
      </c>
      <c r="D44" s="136">
        <v>-239</v>
      </c>
      <c r="E44" s="239">
        <v>0</v>
      </c>
    </row>
    <row r="45" spans="2:5" s="54" customFormat="1" ht="11.25" customHeight="1" thickBot="1" x14ac:dyDescent="0.25">
      <c r="B45" s="49" t="s">
        <v>120</v>
      </c>
      <c r="C45" s="237">
        <f>+SUM(C41:C44)</f>
        <v>-111</v>
      </c>
      <c r="D45" s="237">
        <f>+SUM(D41:D44)</f>
        <v>-283</v>
      </c>
      <c r="E45" s="255">
        <f t="shared" si="3"/>
        <v>-0.607773851590106</v>
      </c>
    </row>
    <row r="46" spans="2:5" s="54" customFormat="1" ht="11.25" customHeight="1" x14ac:dyDescent="0.2">
      <c r="B46" s="34" t="s">
        <v>121</v>
      </c>
      <c r="C46" s="242">
        <v>-340</v>
      </c>
      <c r="D46" s="242">
        <v>-474</v>
      </c>
      <c r="E46" s="253">
        <f t="shared" si="3"/>
        <v>-0.28270042194092826</v>
      </c>
    </row>
    <row r="47" spans="2:5" s="54" customFormat="1" ht="11.25" customHeight="1" x14ac:dyDescent="0.2">
      <c r="B47" s="35" t="s">
        <v>57</v>
      </c>
      <c r="C47" s="188">
        <v>-874</v>
      </c>
      <c r="D47" s="138">
        <v>-1068</v>
      </c>
      <c r="E47" s="254">
        <f t="shared" si="3"/>
        <v>-0.18164794007490637</v>
      </c>
    </row>
    <row r="48" spans="2:5" s="54" customFormat="1" ht="11.25" customHeight="1" thickBot="1" x14ac:dyDescent="0.25">
      <c r="B48" s="48" t="s">
        <v>58</v>
      </c>
      <c r="C48" s="136">
        <v>464</v>
      </c>
      <c r="D48" s="136">
        <v>527</v>
      </c>
      <c r="E48" s="256">
        <f t="shared" si="3"/>
        <v>-0.1195445920303605</v>
      </c>
    </row>
    <row r="49" spans="2:5" s="54" customFormat="1" ht="11.25" customHeight="1" thickBot="1" x14ac:dyDescent="0.25">
      <c r="B49" s="49" t="s">
        <v>113</v>
      </c>
      <c r="C49" s="237">
        <f>+SUM(C45:C48)</f>
        <v>-861</v>
      </c>
      <c r="D49" s="237">
        <f>+SUM(D45:D48)</f>
        <v>-1298</v>
      </c>
      <c r="E49" s="255">
        <f t="shared" si="3"/>
        <v>-0.33667180277349773</v>
      </c>
    </row>
    <row r="50" spans="2:5" s="54" customFormat="1" ht="11.25" customHeight="1" thickBot="1" x14ac:dyDescent="0.25">
      <c r="B50" s="48" t="s">
        <v>122</v>
      </c>
      <c r="C50" s="243">
        <v>-42</v>
      </c>
      <c r="D50" s="243">
        <v>-5</v>
      </c>
      <c r="E50" s="256">
        <f t="shared" si="3"/>
        <v>7.4</v>
      </c>
    </row>
    <row r="51" spans="2:5" s="54" customFormat="1" ht="11.25" customHeight="1" thickBot="1" x14ac:dyDescent="0.25">
      <c r="B51" s="49" t="s">
        <v>167</v>
      </c>
      <c r="C51" s="237">
        <f>+C49+C50</f>
        <v>-903</v>
      </c>
      <c r="D51" s="237">
        <f>+D49+D50</f>
        <v>-1303</v>
      </c>
      <c r="E51" s="255">
        <f t="shared" si="3"/>
        <v>-0.30698388334612436</v>
      </c>
    </row>
    <row r="52" spans="2:5" s="54" customFormat="1" ht="11.25" customHeight="1" x14ac:dyDescent="0.2">
      <c r="C52" s="89"/>
      <c r="D52" s="89"/>
      <c r="E52" s="90"/>
    </row>
    <row r="53" spans="2:5" s="54" customFormat="1" ht="11.25" customHeight="1" x14ac:dyDescent="0.2">
      <c r="B53" s="93" t="s">
        <v>123</v>
      </c>
      <c r="E53" s="90"/>
    </row>
    <row r="54" spans="2:5" s="54" customFormat="1" ht="11.25" customHeight="1" x14ac:dyDescent="0.2">
      <c r="B54" s="91"/>
      <c r="E54" s="90"/>
    </row>
    <row r="55" spans="2:5" s="54" customFormat="1" ht="11.25" customHeight="1" thickBot="1" x14ac:dyDescent="0.25">
      <c r="B55" s="33" t="s">
        <v>111</v>
      </c>
      <c r="C55" s="95" t="str">
        <f>+$C$3</f>
        <v>3M 23</v>
      </c>
      <c r="D55" s="95" t="str">
        <f>+$D$3</f>
        <v>3M 22</v>
      </c>
      <c r="E55" s="38" t="s">
        <v>166</v>
      </c>
    </row>
    <row r="56" spans="2:5" s="54" customFormat="1" ht="11.25" customHeight="1" x14ac:dyDescent="0.2">
      <c r="B56" s="36" t="s">
        <v>124</v>
      </c>
      <c r="C56" s="140">
        <v>4186</v>
      </c>
      <c r="D56" s="140">
        <v>6371</v>
      </c>
      <c r="E56" s="47">
        <f t="shared" ref="E56:E64" si="4">+C56/D56-1</f>
        <v>-0.34296028880866425</v>
      </c>
    </row>
    <row r="57" spans="2:5" s="54" customFormat="1" ht="11.25" customHeight="1" x14ac:dyDescent="0.2">
      <c r="B57" s="34" t="s">
        <v>51</v>
      </c>
      <c r="C57" s="139">
        <v>-3983</v>
      </c>
      <c r="D57" s="139">
        <v>-5388</v>
      </c>
      <c r="E57" s="40">
        <f t="shared" si="4"/>
        <v>-0.26076466221232364</v>
      </c>
    </row>
    <row r="58" spans="2:5" s="54" customFormat="1" ht="20.5" thickBot="1" x14ac:dyDescent="0.25">
      <c r="B58" s="50" t="s">
        <v>91</v>
      </c>
      <c r="C58" s="259">
        <v>854</v>
      </c>
      <c r="D58" s="260">
        <v>4097</v>
      </c>
      <c r="E58" s="43">
        <f t="shared" si="4"/>
        <v>-0.79155479619233582</v>
      </c>
    </row>
    <row r="59" spans="2:5" s="54" customFormat="1" ht="11.25" customHeight="1" thickBot="1" x14ac:dyDescent="0.25">
      <c r="B59" s="51" t="s">
        <v>54</v>
      </c>
      <c r="C59" s="238">
        <f>+SUM(C56:C58)</f>
        <v>1057</v>
      </c>
      <c r="D59" s="238">
        <f>+SUM(D56:D58)</f>
        <v>5080</v>
      </c>
      <c r="E59" s="44">
        <f t="shared" si="4"/>
        <v>-0.79192913385826769</v>
      </c>
    </row>
    <row r="60" spans="2:5" s="54" customFormat="1" ht="11.25" customHeight="1" x14ac:dyDescent="0.2">
      <c r="B60" s="35" t="s">
        <v>121</v>
      </c>
      <c r="C60" s="261">
        <v>-100</v>
      </c>
      <c r="D60" s="261">
        <v>-156</v>
      </c>
      <c r="E60" s="39">
        <f t="shared" si="4"/>
        <v>-0.35897435897435892</v>
      </c>
    </row>
    <row r="61" spans="2:5" s="54" customFormat="1" ht="11.25" customHeight="1" x14ac:dyDescent="0.2">
      <c r="B61" s="34" t="s">
        <v>57</v>
      </c>
      <c r="C61" s="153">
        <v>-58</v>
      </c>
      <c r="D61" s="153">
        <v>-71</v>
      </c>
      <c r="E61" s="40">
        <f t="shared" si="4"/>
        <v>-0.18309859154929575</v>
      </c>
    </row>
    <row r="62" spans="2:5" s="54" customFormat="1" ht="11.25" customHeight="1" thickBot="1" x14ac:dyDescent="0.25">
      <c r="B62" s="50" t="s">
        <v>58</v>
      </c>
      <c r="C62" s="259">
        <v>182</v>
      </c>
      <c r="D62" s="259" t="s">
        <v>1</v>
      </c>
      <c r="E62" s="262">
        <v>0</v>
      </c>
    </row>
    <row r="63" spans="2:5" s="54" customFormat="1" ht="11.25" customHeight="1" thickBot="1" x14ac:dyDescent="0.25">
      <c r="B63" s="52" t="s">
        <v>113</v>
      </c>
      <c r="C63" s="238">
        <f>+SUM(C59:C62)</f>
        <v>1081</v>
      </c>
      <c r="D63" s="238">
        <f>+SUM(D59:D62)</f>
        <v>4853</v>
      </c>
      <c r="E63" s="44">
        <f t="shared" si="4"/>
        <v>-0.77725118483412325</v>
      </c>
    </row>
    <row r="64" spans="2:5" s="54" customFormat="1" ht="11.25" customHeight="1" thickBot="1" x14ac:dyDescent="0.25">
      <c r="B64" s="49" t="s">
        <v>167</v>
      </c>
      <c r="C64" s="237">
        <f>+C63</f>
        <v>1081</v>
      </c>
      <c r="D64" s="237">
        <f>+D63</f>
        <v>4853</v>
      </c>
      <c r="E64" s="42">
        <f t="shared" si="4"/>
        <v>-0.77725118483412325</v>
      </c>
    </row>
    <row r="65" spans="2:5" s="54" customFormat="1" ht="11.25" customHeight="1" x14ac:dyDescent="0.2">
      <c r="C65" s="89"/>
      <c r="D65" s="89"/>
      <c r="E65" s="90"/>
    </row>
    <row r="66" spans="2:5" s="54" customFormat="1" ht="11.25" customHeight="1" x14ac:dyDescent="0.2">
      <c r="B66" s="15" t="s">
        <v>125</v>
      </c>
      <c r="C66" s="89"/>
      <c r="D66" s="89"/>
      <c r="E66" s="90"/>
    </row>
    <row r="67" spans="2:5" s="54" customFormat="1" ht="11.25" customHeight="1" x14ac:dyDescent="0.2">
      <c r="C67" s="89"/>
      <c r="D67" s="89"/>
      <c r="E67" s="90"/>
    </row>
    <row r="68" spans="2:5" s="54" customFormat="1" ht="11.25" customHeight="1" thickBot="1" x14ac:dyDescent="0.25">
      <c r="B68" s="19" t="s">
        <v>126</v>
      </c>
      <c r="C68" s="95" t="str">
        <f>+$C$3</f>
        <v>3M 23</v>
      </c>
      <c r="D68" s="95" t="str">
        <f>+$D$3</f>
        <v>3M 22</v>
      </c>
      <c r="E68" s="38" t="s">
        <v>166</v>
      </c>
    </row>
    <row r="69" spans="2:5" s="54" customFormat="1" ht="11.25" customHeight="1" x14ac:dyDescent="0.2">
      <c r="B69" s="189" t="s">
        <v>50</v>
      </c>
      <c r="C69" s="263">
        <v>899</v>
      </c>
      <c r="D69" s="264">
        <v>1300</v>
      </c>
      <c r="E69" s="205">
        <f t="shared" ref="E69:E79" si="5">+C69/D69-1</f>
        <v>-0.30846153846153845</v>
      </c>
    </row>
    <row r="70" spans="2:5" s="54" customFormat="1" ht="11.25" customHeight="1" x14ac:dyDescent="0.2">
      <c r="B70" s="110" t="s">
        <v>51</v>
      </c>
      <c r="C70" s="267">
        <v>-828</v>
      </c>
      <c r="D70" s="198">
        <v>-1135</v>
      </c>
      <c r="E70" s="206">
        <f t="shared" si="5"/>
        <v>-0.27048458149779731</v>
      </c>
    </row>
    <row r="71" spans="2:5" s="54" customFormat="1" ht="20" x14ac:dyDescent="0.2">
      <c r="B71" s="265" t="s">
        <v>127</v>
      </c>
      <c r="C71" s="191">
        <v>-1043</v>
      </c>
      <c r="D71" s="194">
        <v>-512</v>
      </c>
      <c r="E71" s="266">
        <f t="shared" si="5"/>
        <v>1.037109375</v>
      </c>
    </row>
    <row r="72" spans="2:5" s="54" customFormat="1" ht="11.25" customHeight="1" thickBot="1" x14ac:dyDescent="0.25">
      <c r="B72" s="268" t="s">
        <v>92</v>
      </c>
      <c r="C72" s="199">
        <v>-2</v>
      </c>
      <c r="D72" s="199">
        <v>2</v>
      </c>
      <c r="E72" s="208" t="s">
        <v>1</v>
      </c>
    </row>
    <row r="73" spans="2:5" s="54" customFormat="1" ht="11.25" customHeight="1" thickBot="1" x14ac:dyDescent="0.25">
      <c r="B73" s="31" t="s">
        <v>241</v>
      </c>
      <c r="C73" s="193">
        <f>+SUM(C69:C72)</f>
        <v>-974</v>
      </c>
      <c r="D73" s="193">
        <f>+SUM(D69:D72)</f>
        <v>-345</v>
      </c>
      <c r="E73" s="209">
        <f t="shared" si="5"/>
        <v>1.8231884057971013</v>
      </c>
    </row>
    <row r="74" spans="2:5" s="54" customFormat="1" ht="11.25" customHeight="1" x14ac:dyDescent="0.2">
      <c r="B74" s="110" t="s">
        <v>56</v>
      </c>
      <c r="C74" s="245">
        <v>-48</v>
      </c>
      <c r="D74" s="245">
        <v>-97</v>
      </c>
      <c r="E74" s="206">
        <f t="shared" si="5"/>
        <v>-0.50515463917525771</v>
      </c>
    </row>
    <row r="75" spans="2:5" s="54" customFormat="1" ht="11.25" customHeight="1" x14ac:dyDescent="0.2">
      <c r="B75" s="122" t="s">
        <v>57</v>
      </c>
      <c r="C75" s="194">
        <v>-44</v>
      </c>
      <c r="D75" s="194">
        <v>-60</v>
      </c>
      <c r="E75" s="207">
        <f t="shared" si="5"/>
        <v>-0.26666666666666672</v>
      </c>
    </row>
    <row r="76" spans="2:5" s="54" customFormat="1" ht="11.25" customHeight="1" thickBot="1" x14ac:dyDescent="0.25">
      <c r="B76" s="112" t="s">
        <v>58</v>
      </c>
      <c r="C76" s="199">
        <v>22</v>
      </c>
      <c r="D76" s="199">
        <v>-13</v>
      </c>
      <c r="E76" s="208" t="s">
        <v>1</v>
      </c>
    </row>
    <row r="77" spans="2:5" s="54" customFormat="1" ht="11.25" customHeight="1" thickBot="1" x14ac:dyDescent="0.25">
      <c r="B77" s="31" t="s">
        <v>240</v>
      </c>
      <c r="C77" s="193">
        <f>+SUM(C73:C76)</f>
        <v>-1044</v>
      </c>
      <c r="D77" s="193">
        <f>+SUM(D73:D76)</f>
        <v>-515</v>
      </c>
      <c r="E77" s="209">
        <f t="shared" si="5"/>
        <v>1.0271844660194174</v>
      </c>
    </row>
    <row r="78" spans="2:5" s="54" customFormat="1" ht="11.25" customHeight="1" thickBot="1" x14ac:dyDescent="0.25">
      <c r="B78" s="112" t="s">
        <v>238</v>
      </c>
      <c r="C78" s="186">
        <v>-1</v>
      </c>
      <c r="D78" s="186">
        <v>0</v>
      </c>
      <c r="E78" s="203">
        <v>0</v>
      </c>
    </row>
    <row r="79" spans="2:5" s="54" customFormat="1" ht="11.25" customHeight="1" thickBot="1" x14ac:dyDescent="0.25">
      <c r="B79" s="120" t="s">
        <v>239</v>
      </c>
      <c r="C79" s="193">
        <f>+C77+C78</f>
        <v>-1045</v>
      </c>
      <c r="D79" s="193">
        <f>+D77+D78</f>
        <v>-515</v>
      </c>
      <c r="E79" s="209">
        <f t="shared" si="5"/>
        <v>1.029126213592233</v>
      </c>
    </row>
    <row r="80" spans="2:5" s="54" customFormat="1" ht="11.25" customHeight="1" x14ac:dyDescent="0.2">
      <c r="C80" s="89"/>
      <c r="D80" s="89"/>
      <c r="E80" s="90"/>
    </row>
    <row r="81" spans="2:5" s="54" customFormat="1" ht="13" x14ac:dyDescent="0.2">
      <c r="B81" s="15" t="s">
        <v>129</v>
      </c>
      <c r="C81" s="89"/>
      <c r="D81" s="89"/>
      <c r="E81" s="90"/>
    </row>
    <row r="82" spans="2:5" s="54" customFormat="1" ht="11.25" customHeight="1" x14ac:dyDescent="0.2">
      <c r="C82" s="89"/>
      <c r="D82" s="89"/>
      <c r="E82" s="90"/>
    </row>
    <row r="83" spans="2:5" s="54" customFormat="1" ht="11.25" customHeight="1" thickBot="1" x14ac:dyDescent="0.25">
      <c r="B83" s="19" t="s">
        <v>126</v>
      </c>
      <c r="C83" s="95" t="str">
        <f>+$C$3</f>
        <v>3M 23</v>
      </c>
      <c r="D83" s="95" t="str">
        <f>+$D$3</f>
        <v>3M 22</v>
      </c>
      <c r="E83" s="38" t="s">
        <v>166</v>
      </c>
    </row>
    <row r="84" spans="2:5" s="54" customFormat="1" ht="11.25" customHeight="1" x14ac:dyDescent="0.2">
      <c r="B84" s="20" t="s">
        <v>50</v>
      </c>
      <c r="C84" s="135">
        <v>314</v>
      </c>
      <c r="D84" s="135">
        <v>218</v>
      </c>
      <c r="E84" s="252">
        <f t="shared" ref="E84:E91" si="6">+C84/D84-1</f>
        <v>0.44036697247706424</v>
      </c>
    </row>
    <row r="85" spans="2:5" s="54" customFormat="1" ht="11.25" customHeight="1" thickBot="1" x14ac:dyDescent="0.25">
      <c r="B85" s="13" t="s">
        <v>51</v>
      </c>
      <c r="C85" s="136">
        <v>-109</v>
      </c>
      <c r="D85" s="136">
        <v>-203</v>
      </c>
      <c r="E85" s="256">
        <f t="shared" si="6"/>
        <v>-0.46305418719211822</v>
      </c>
    </row>
    <row r="86" spans="2:5" s="54" customFormat="1" ht="11.25" customHeight="1" thickBot="1" x14ac:dyDescent="0.25">
      <c r="B86" s="12" t="s">
        <v>54</v>
      </c>
      <c r="C86" s="237">
        <f>+SUM(C84:C85)</f>
        <v>205</v>
      </c>
      <c r="D86" s="237">
        <f>+SUM(D84:D85)</f>
        <v>15</v>
      </c>
      <c r="E86" s="255">
        <f t="shared" si="6"/>
        <v>12.666666666666666</v>
      </c>
    </row>
    <row r="87" spans="2:5" s="54" customFormat="1" ht="11.25" customHeight="1" x14ac:dyDescent="0.2">
      <c r="B87" s="8" t="s">
        <v>130</v>
      </c>
      <c r="C87" s="242">
        <v>-81</v>
      </c>
      <c r="D87" s="242">
        <v>-42</v>
      </c>
      <c r="E87" s="253">
        <f t="shared" si="6"/>
        <v>0.9285714285714286</v>
      </c>
    </row>
    <row r="88" spans="2:5" s="54" customFormat="1" ht="11.25" customHeight="1" x14ac:dyDescent="0.2">
      <c r="B88" s="6" t="s">
        <v>57</v>
      </c>
      <c r="C88" s="188">
        <v>-49</v>
      </c>
      <c r="D88" s="188">
        <v>-18</v>
      </c>
      <c r="E88" s="254">
        <f t="shared" si="6"/>
        <v>1.7222222222222223</v>
      </c>
    </row>
    <row r="89" spans="2:5" s="54" customFormat="1" ht="11.25" customHeight="1" thickBot="1" x14ac:dyDescent="0.25">
      <c r="B89" s="22" t="s">
        <v>58</v>
      </c>
      <c r="C89" s="136">
        <v>17</v>
      </c>
      <c r="D89" s="136" t="s">
        <v>1</v>
      </c>
      <c r="E89" s="256" t="s">
        <v>1</v>
      </c>
    </row>
    <row r="90" spans="2:5" s="54" customFormat="1" ht="11.25" customHeight="1" thickBot="1" x14ac:dyDescent="0.25">
      <c r="B90" s="270" t="s">
        <v>168</v>
      </c>
      <c r="C90" s="237">
        <f>+SUM(C86:C89)</f>
        <v>92</v>
      </c>
      <c r="D90" s="237">
        <f>+SUM(D86:D89)</f>
        <v>-45</v>
      </c>
      <c r="E90" s="240">
        <v>0</v>
      </c>
    </row>
    <row r="91" spans="2:5" s="54" customFormat="1" ht="11.25" customHeight="1" thickBot="1" x14ac:dyDescent="0.25">
      <c r="B91" s="32" t="s">
        <v>169</v>
      </c>
      <c r="C91" s="183">
        <f>+C90</f>
        <v>92</v>
      </c>
      <c r="D91" s="183">
        <f>+D90</f>
        <v>-45</v>
      </c>
      <c r="E91" s="269">
        <v>0</v>
      </c>
    </row>
    <row r="92" spans="2:5" s="54" customFormat="1" ht="11.25" customHeight="1" x14ac:dyDescent="0.2">
      <c r="C92" s="89"/>
      <c r="D92" s="89"/>
      <c r="E92" s="90"/>
    </row>
    <row r="93" spans="2:5" s="54" customFormat="1" ht="11.25" customHeight="1" x14ac:dyDescent="0.2">
      <c r="B93" s="15" t="s">
        <v>131</v>
      </c>
      <c r="C93" s="89"/>
      <c r="D93" s="89"/>
      <c r="E93" s="90"/>
    </row>
    <row r="94" spans="2:5" s="54" customFormat="1" ht="11.25" customHeight="1" x14ac:dyDescent="0.2">
      <c r="C94" s="89"/>
      <c r="D94" s="89"/>
      <c r="E94" s="90"/>
    </row>
    <row r="95" spans="2:5" s="54" customFormat="1" ht="11.25" customHeight="1" thickBot="1" x14ac:dyDescent="0.25">
      <c r="B95" s="33" t="s">
        <v>126</v>
      </c>
      <c r="C95" s="95" t="str">
        <f>+$C$3</f>
        <v>3M 23</v>
      </c>
      <c r="D95" s="95" t="str">
        <f>+$D$3</f>
        <v>3M 22</v>
      </c>
      <c r="E95" s="38" t="s">
        <v>166</v>
      </c>
    </row>
    <row r="96" spans="2:5" s="54" customFormat="1" ht="11.25" customHeight="1" x14ac:dyDescent="0.2">
      <c r="B96" s="20" t="s">
        <v>50</v>
      </c>
      <c r="C96" s="271">
        <v>4920</v>
      </c>
      <c r="D96" s="271">
        <v>3443</v>
      </c>
      <c r="E96" s="252">
        <f t="shared" ref="E96:E97" si="7">+C96/D96-1</f>
        <v>0.42898634911414457</v>
      </c>
    </row>
    <row r="97" spans="2:5" s="54" customFormat="1" ht="10.5" thickBot="1" x14ac:dyDescent="0.25">
      <c r="B97" s="22" t="s">
        <v>51</v>
      </c>
      <c r="C97" s="260">
        <v>-2795</v>
      </c>
      <c r="D97" s="260">
        <v>-2147</v>
      </c>
      <c r="E97" s="256">
        <f t="shared" si="7"/>
        <v>0.30181648812296236</v>
      </c>
    </row>
    <row r="98" spans="2:5" s="54" customFormat="1" ht="11.25" customHeight="1" thickBot="1" x14ac:dyDescent="0.25">
      <c r="B98" s="11" t="s">
        <v>54</v>
      </c>
      <c r="C98" s="238">
        <f>+SUM(C96:C97)</f>
        <v>2125</v>
      </c>
      <c r="D98" s="238">
        <f>+SUM(D96:D97)</f>
        <v>1296</v>
      </c>
      <c r="E98" s="272">
        <f t="shared" ref="E98:E103" si="8">+C98/D98-1</f>
        <v>0.63966049382716039</v>
      </c>
    </row>
    <row r="99" spans="2:5" s="54" customFormat="1" ht="11.25" customHeight="1" x14ac:dyDescent="0.2">
      <c r="B99" s="6" t="s">
        <v>56</v>
      </c>
      <c r="C99" s="261">
        <v>-329</v>
      </c>
      <c r="D99" s="261">
        <v>-165</v>
      </c>
      <c r="E99" s="254">
        <f t="shared" si="8"/>
        <v>0.9939393939393939</v>
      </c>
    </row>
    <row r="100" spans="2:5" s="54" customFormat="1" ht="11.25" customHeight="1" x14ac:dyDescent="0.2">
      <c r="B100" s="14" t="s">
        <v>57</v>
      </c>
      <c r="C100" s="153">
        <v>-318</v>
      </c>
      <c r="D100" s="153">
        <v>-326</v>
      </c>
      <c r="E100" s="253">
        <f t="shared" si="8"/>
        <v>-2.4539877300613466E-2</v>
      </c>
    </row>
    <row r="101" spans="2:5" s="54" customFormat="1" ht="11.25" customHeight="1" thickBot="1" x14ac:dyDescent="0.25">
      <c r="B101" s="10" t="s">
        <v>58</v>
      </c>
      <c r="C101" s="259">
        <v>117</v>
      </c>
      <c r="D101" s="259">
        <v>82</v>
      </c>
      <c r="E101" s="273">
        <f t="shared" si="8"/>
        <v>0.42682926829268286</v>
      </c>
    </row>
    <row r="102" spans="2:5" s="54" customFormat="1" ht="11.25" customHeight="1" thickBot="1" x14ac:dyDescent="0.25">
      <c r="B102" s="11" t="s">
        <v>113</v>
      </c>
      <c r="C102" s="238">
        <f>+SUM(C98:C101)</f>
        <v>1595</v>
      </c>
      <c r="D102" s="238">
        <f>+SUM(D98:D101)</f>
        <v>887</v>
      </c>
      <c r="E102" s="272">
        <f t="shared" si="8"/>
        <v>0.79819616685456585</v>
      </c>
    </row>
    <row r="103" spans="2:5" s="54" customFormat="1" ht="11.25" customHeight="1" thickBot="1" x14ac:dyDescent="0.25">
      <c r="B103" s="10" t="s">
        <v>117</v>
      </c>
      <c r="C103" s="274">
        <v>-83</v>
      </c>
      <c r="D103" s="274">
        <v>-98</v>
      </c>
      <c r="E103" s="273">
        <f t="shared" si="8"/>
        <v>-0.15306122448979587</v>
      </c>
    </row>
    <row r="104" spans="2:5" s="54" customFormat="1" ht="11.25" customHeight="1" thickBot="1" x14ac:dyDescent="0.25">
      <c r="B104" s="11" t="s">
        <v>133</v>
      </c>
      <c r="C104" s="238">
        <f>+C102+C103</f>
        <v>1512</v>
      </c>
      <c r="D104" s="238">
        <f>+D102+D103</f>
        <v>789</v>
      </c>
      <c r="E104" s="272">
        <f t="shared" ref="E104:E106" si="9">+C104/D104-1</f>
        <v>0.91634980988593151</v>
      </c>
    </row>
    <row r="105" spans="2:5" s="54" customFormat="1" ht="11.25" customHeight="1" thickBot="1" x14ac:dyDescent="0.25">
      <c r="B105" s="12" t="s">
        <v>4</v>
      </c>
      <c r="C105" s="275">
        <v>1637</v>
      </c>
      <c r="D105" s="276">
        <v>925</v>
      </c>
      <c r="E105" s="255">
        <f t="shared" si="9"/>
        <v>0.76972972972972964</v>
      </c>
    </row>
    <row r="106" spans="2:5" s="54" customFormat="1" ht="11.25" customHeight="1" thickBot="1" x14ac:dyDescent="0.25">
      <c r="B106" s="11" t="s">
        <v>115</v>
      </c>
      <c r="C106" s="277">
        <v>1637</v>
      </c>
      <c r="D106" s="278">
        <v>925</v>
      </c>
      <c r="E106" s="272">
        <f t="shared" si="9"/>
        <v>0.76972972972972964</v>
      </c>
    </row>
    <row r="107" spans="2:5" s="54" customFormat="1" ht="11.25" customHeight="1" x14ac:dyDescent="0.2">
      <c r="C107" s="89"/>
      <c r="D107" s="89"/>
      <c r="E107" s="90"/>
    </row>
    <row r="108" spans="2:5" s="54" customFormat="1" ht="11.25" customHeight="1" x14ac:dyDescent="0.2">
      <c r="B108" s="15" t="s">
        <v>134</v>
      </c>
      <c r="C108" s="89"/>
      <c r="D108" s="89"/>
      <c r="E108" s="90"/>
    </row>
    <row r="109" spans="2:5" s="54" customFormat="1" ht="10" x14ac:dyDescent="0.2">
      <c r="C109" s="89"/>
      <c r="D109" s="89"/>
      <c r="E109" s="90"/>
    </row>
    <row r="110" spans="2:5" s="54" customFormat="1" ht="11.25" customHeight="1" thickBot="1" x14ac:dyDescent="0.25">
      <c r="B110" s="19" t="s">
        <v>170</v>
      </c>
      <c r="C110" s="95" t="str">
        <f>+$C$3</f>
        <v>3M 23</v>
      </c>
      <c r="D110" s="95" t="str">
        <f>+$D$3</f>
        <v>3M 22</v>
      </c>
      <c r="E110" s="38" t="s">
        <v>166</v>
      </c>
    </row>
    <row r="111" spans="2:5" s="54" customFormat="1" ht="11.25" customHeight="1" thickBot="1" x14ac:dyDescent="0.25">
      <c r="B111" s="279" t="s">
        <v>56</v>
      </c>
      <c r="C111" s="199">
        <v>-295</v>
      </c>
      <c r="D111" s="199">
        <v>-346</v>
      </c>
      <c r="E111" s="280">
        <f t="shared" ref="E111:E115" si="10">+C111/D111-1</f>
        <v>-0.14739884393063585</v>
      </c>
    </row>
    <row r="112" spans="2:5" s="54" customFormat="1" ht="11.25" customHeight="1" thickBot="1" x14ac:dyDescent="0.25">
      <c r="B112" s="196" t="s">
        <v>135</v>
      </c>
      <c r="C112" s="193">
        <f>+C111</f>
        <v>-295</v>
      </c>
      <c r="D112" s="193">
        <f>+D111</f>
        <v>-346</v>
      </c>
      <c r="E112" s="281">
        <f t="shared" si="10"/>
        <v>-0.14739884393063585</v>
      </c>
    </row>
    <row r="113" spans="1:6" s="54" customFormat="1" ht="11.25" customHeight="1" thickBot="1" x14ac:dyDescent="0.25">
      <c r="B113" s="113" t="s">
        <v>128</v>
      </c>
      <c r="C113" s="187">
        <f>+C112</f>
        <v>-295</v>
      </c>
      <c r="D113" s="187">
        <f>+D112</f>
        <v>-346</v>
      </c>
      <c r="E113" s="212">
        <f t="shared" si="10"/>
        <v>-0.14739884393063585</v>
      </c>
    </row>
    <row r="114" spans="1:6" s="54" customFormat="1" ht="11.25" customHeight="1" thickBot="1" x14ac:dyDescent="0.25">
      <c r="B114" s="125" t="s">
        <v>4</v>
      </c>
      <c r="C114" s="282">
        <v>-290</v>
      </c>
      <c r="D114" s="282">
        <v>-337</v>
      </c>
      <c r="E114" s="209">
        <f t="shared" si="10"/>
        <v>-0.13946587537091992</v>
      </c>
    </row>
    <row r="115" spans="1:6" s="54" customFormat="1" ht="11.25" customHeight="1" thickBot="1" x14ac:dyDescent="0.25">
      <c r="B115" s="113" t="s">
        <v>115</v>
      </c>
      <c r="C115" s="249">
        <v>-290</v>
      </c>
      <c r="D115" s="249">
        <v>-337</v>
      </c>
      <c r="E115" s="212">
        <f t="shared" si="10"/>
        <v>-0.13946587537091992</v>
      </c>
    </row>
    <row r="116" spans="1:6" s="54" customFormat="1" ht="11.25" customHeight="1" x14ac:dyDescent="0.2">
      <c r="C116" s="89"/>
      <c r="D116" s="89"/>
      <c r="E116" s="90"/>
    </row>
    <row r="117" spans="1:6" s="54" customFormat="1" ht="11.25" customHeight="1" x14ac:dyDescent="0.2">
      <c r="C117" s="89"/>
      <c r="D117" s="89"/>
      <c r="E117" s="90"/>
    </row>
    <row r="118" spans="1:6" s="54" customFormat="1" ht="11.25" customHeight="1" x14ac:dyDescent="0.2">
      <c r="C118" s="89"/>
      <c r="D118" s="89"/>
      <c r="E118" s="90"/>
    </row>
    <row r="119" spans="1:6" s="54" customFormat="1" ht="11.25" customHeight="1" x14ac:dyDescent="0.2">
      <c r="C119" s="89"/>
      <c r="D119" s="89"/>
      <c r="E119" s="90"/>
    </row>
    <row r="120" spans="1:6" s="54" customFormat="1" ht="11.25" customHeight="1" x14ac:dyDescent="0.2">
      <c r="C120" s="89"/>
      <c r="D120" s="89"/>
      <c r="E120" s="90"/>
    </row>
    <row r="121" spans="1:6" s="54" customFormat="1" ht="11.25" customHeight="1" x14ac:dyDescent="0.2">
      <c r="C121" s="89"/>
      <c r="D121" s="89"/>
      <c r="E121" s="90"/>
    </row>
    <row r="122" spans="1:6" s="54" customFormat="1" ht="11.25" customHeight="1" x14ac:dyDescent="0.2">
      <c r="C122" s="89"/>
      <c r="D122" s="89"/>
      <c r="E122" s="90"/>
    </row>
    <row r="123" spans="1:6" s="54" customFormat="1" ht="11.25" customHeight="1" x14ac:dyDescent="0.2">
      <c r="C123" s="89"/>
      <c r="D123" s="89"/>
      <c r="E123" s="90"/>
    </row>
    <row r="124" spans="1:6" s="54" customFormat="1" ht="11.25" customHeight="1" x14ac:dyDescent="0.2">
      <c r="C124" s="89"/>
      <c r="D124" s="89"/>
      <c r="E124" s="90"/>
    </row>
    <row r="125" spans="1:6" s="54" customFormat="1" ht="11.25" customHeight="1" x14ac:dyDescent="0.2">
      <c r="C125" s="89"/>
      <c r="D125" s="89"/>
      <c r="E125" s="90"/>
    </row>
    <row r="126" spans="1:6" s="54" customFormat="1" ht="11.25" customHeight="1" x14ac:dyDescent="0.35">
      <c r="A126"/>
      <c r="B126"/>
      <c r="C126" s="1"/>
      <c r="D126" s="1"/>
      <c r="E126" s="37"/>
      <c r="F12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4CB2-F222-4855-820C-2CCBDAD97A97}">
  <dimension ref="B1:E108"/>
  <sheetViews>
    <sheetView showGridLines="0" workbookViewId="0"/>
  </sheetViews>
  <sheetFormatPr baseColWidth="10" defaultRowHeight="14.5" x14ac:dyDescent="0.35"/>
  <cols>
    <col min="1" max="1" width="3.7265625" customWidth="1"/>
    <col min="2" max="2" width="52.453125" customWidth="1"/>
    <col min="5" max="5" width="11.453125" style="37"/>
  </cols>
  <sheetData>
    <row r="1" spans="2:5" ht="11.25" customHeight="1" x14ac:dyDescent="0.35"/>
    <row r="2" spans="2:5" ht="30.75" customHeight="1" x14ac:dyDescent="0.35">
      <c r="B2" s="16" t="s">
        <v>136</v>
      </c>
    </row>
    <row r="3" spans="2:5" ht="12.75" customHeight="1" x14ac:dyDescent="0.35"/>
    <row r="4" spans="2:5" ht="12.75" customHeight="1" thickBot="1" x14ac:dyDescent="0.4"/>
    <row r="5" spans="2:5" s="54" customFormat="1" ht="11.25" customHeight="1" thickTop="1" x14ac:dyDescent="0.2">
      <c r="B5" s="26" t="s">
        <v>132</v>
      </c>
      <c r="C5" s="27" t="s">
        <v>234</v>
      </c>
      <c r="D5" s="27" t="s">
        <v>216</v>
      </c>
      <c r="E5" s="27" t="s">
        <v>166</v>
      </c>
    </row>
    <row r="6" spans="2:5" s="54" customFormat="1" ht="11.25" customHeight="1" x14ac:dyDescent="0.2">
      <c r="B6" s="173" t="s">
        <v>50</v>
      </c>
      <c r="C6" s="175">
        <v>11652</v>
      </c>
      <c r="D6" s="175">
        <v>7964</v>
      </c>
      <c r="E6" s="111">
        <f t="shared" ref="E6:E10" si="0">+C6/D6-1</f>
        <v>0.46308387744851842</v>
      </c>
    </row>
    <row r="7" spans="2:5" s="54" customFormat="1" ht="11.25" customHeight="1" x14ac:dyDescent="0.2">
      <c r="B7" s="178" t="s">
        <v>113</v>
      </c>
      <c r="C7" s="179">
        <v>-1036</v>
      </c>
      <c r="D7" s="179">
        <v>-8888</v>
      </c>
      <c r="E7" s="123">
        <f t="shared" si="0"/>
        <v>-0.88343834383438347</v>
      </c>
    </row>
    <row r="8" spans="2:5" s="54" customFormat="1" ht="11.25" customHeight="1" x14ac:dyDescent="0.2">
      <c r="B8" s="174" t="s">
        <v>4</v>
      </c>
      <c r="C8" s="176">
        <v>-818</v>
      </c>
      <c r="D8" s="177">
        <v>-8711</v>
      </c>
      <c r="E8" s="137">
        <f t="shared" si="0"/>
        <v>-0.90609574101710477</v>
      </c>
    </row>
    <row r="9" spans="2:5" s="54" customFormat="1" ht="11.25" customHeight="1" x14ac:dyDescent="0.2">
      <c r="B9" s="180" t="s">
        <v>137</v>
      </c>
      <c r="C9" s="181">
        <v>6742</v>
      </c>
      <c r="D9" s="181">
        <v>3495</v>
      </c>
      <c r="E9" s="182">
        <f t="shared" si="0"/>
        <v>0.92904148783977103</v>
      </c>
    </row>
    <row r="10" spans="2:5" s="54" customFormat="1" ht="11.25" customHeight="1" x14ac:dyDescent="0.2">
      <c r="B10" s="174" t="s">
        <v>138</v>
      </c>
      <c r="C10" s="176">
        <v>-39</v>
      </c>
      <c r="D10" s="177">
        <v>-9131</v>
      </c>
      <c r="E10" s="137">
        <f t="shared" si="0"/>
        <v>-0.9957288358339722</v>
      </c>
    </row>
    <row r="11" spans="2:5" s="54" customFormat="1" ht="11.25" customHeight="1" x14ac:dyDescent="0.2">
      <c r="E11" s="90"/>
    </row>
    <row r="12" spans="2:5" s="54" customFormat="1" ht="11.25" customHeight="1" x14ac:dyDescent="0.2">
      <c r="E12" s="90"/>
    </row>
    <row r="13" spans="2:5" s="54" customFormat="1" ht="11.25" customHeight="1" x14ac:dyDescent="0.2">
      <c r="E13" s="90"/>
    </row>
    <row r="14" spans="2:5" s="54" customFormat="1" ht="11.25" customHeight="1" x14ac:dyDescent="0.2">
      <c r="E14" s="90"/>
    </row>
    <row r="15" spans="2:5" s="54" customFormat="1" ht="11.25" customHeight="1" x14ac:dyDescent="0.2">
      <c r="E15" s="90"/>
    </row>
    <row r="16" spans="2:5" s="54" customFormat="1" ht="11.25" customHeight="1" x14ac:dyDescent="0.2">
      <c r="E16" s="90"/>
    </row>
    <row r="17" spans="5:5" s="54" customFormat="1" ht="11.25" customHeight="1" x14ac:dyDescent="0.2">
      <c r="E17" s="90"/>
    </row>
    <row r="18" spans="5:5" s="54" customFormat="1" ht="11.25" customHeight="1" x14ac:dyDescent="0.2">
      <c r="E18" s="90"/>
    </row>
    <row r="19" spans="5:5" s="54" customFormat="1" ht="11.25" customHeight="1" x14ac:dyDescent="0.2">
      <c r="E19" s="90"/>
    </row>
    <row r="20" spans="5:5" s="54" customFormat="1" ht="11.25" customHeight="1" x14ac:dyDescent="0.2">
      <c r="E20" s="90"/>
    </row>
    <row r="21" spans="5:5" s="54" customFormat="1" ht="11.25" customHeight="1" x14ac:dyDescent="0.2">
      <c r="E21" s="90"/>
    </row>
    <row r="22" spans="5:5" s="54" customFormat="1" ht="11.25" customHeight="1" x14ac:dyDescent="0.2">
      <c r="E22" s="90"/>
    </row>
    <row r="23" spans="5:5" s="54" customFormat="1" ht="11.25" customHeight="1" x14ac:dyDescent="0.2">
      <c r="E23" s="90"/>
    </row>
    <row r="24" spans="5:5" s="54" customFormat="1" ht="11.25" customHeight="1" x14ac:dyDescent="0.2">
      <c r="E24" s="90"/>
    </row>
    <row r="25" spans="5:5" s="54" customFormat="1" ht="11.25" customHeight="1" x14ac:dyDescent="0.2">
      <c r="E25" s="90"/>
    </row>
    <row r="26" spans="5:5" s="54" customFormat="1" ht="11.25" customHeight="1" x14ac:dyDescent="0.2">
      <c r="E26" s="90"/>
    </row>
    <row r="27" spans="5:5" s="54" customFormat="1" ht="11.25" customHeight="1" x14ac:dyDescent="0.2">
      <c r="E27" s="90"/>
    </row>
    <row r="28" spans="5:5" s="54" customFormat="1" ht="11.25" customHeight="1" x14ac:dyDescent="0.2">
      <c r="E28" s="90"/>
    </row>
    <row r="29" spans="5:5" s="54" customFormat="1" ht="11.25" customHeight="1" x14ac:dyDescent="0.2">
      <c r="E29" s="90"/>
    </row>
    <row r="30" spans="5:5" s="54" customFormat="1" ht="11.25" customHeight="1" x14ac:dyDescent="0.2">
      <c r="E30" s="90"/>
    </row>
    <row r="31" spans="5:5" s="54" customFormat="1" ht="11.25" customHeight="1" x14ac:dyDescent="0.2">
      <c r="E31" s="90"/>
    </row>
    <row r="32" spans="5:5" s="54" customFormat="1" ht="11.25" customHeight="1" x14ac:dyDescent="0.2">
      <c r="E32" s="90"/>
    </row>
    <row r="33" spans="5:5" s="54" customFormat="1" ht="11.25" customHeight="1" x14ac:dyDescent="0.2">
      <c r="E33" s="90"/>
    </row>
    <row r="34" spans="5:5" s="54" customFormat="1" ht="11.25" customHeight="1" x14ac:dyDescent="0.2">
      <c r="E34" s="90"/>
    </row>
    <row r="35" spans="5:5" s="54" customFormat="1" ht="11.25" customHeight="1" x14ac:dyDescent="0.2">
      <c r="E35" s="90"/>
    </row>
    <row r="36" spans="5:5" s="54" customFormat="1" ht="11.25" customHeight="1" x14ac:dyDescent="0.2">
      <c r="E36" s="90"/>
    </row>
    <row r="37" spans="5:5" s="54" customFormat="1" ht="11.25" customHeight="1" x14ac:dyDescent="0.2">
      <c r="E37" s="90"/>
    </row>
    <row r="38" spans="5:5" s="54" customFormat="1" ht="11.25" customHeight="1" x14ac:dyDescent="0.2">
      <c r="E38" s="90"/>
    </row>
    <row r="39" spans="5:5" s="54" customFormat="1" ht="11.25" customHeight="1" x14ac:dyDescent="0.2">
      <c r="E39" s="90"/>
    </row>
    <row r="40" spans="5:5" s="54" customFormat="1" ht="11.25" customHeight="1" x14ac:dyDescent="0.2">
      <c r="E40" s="90"/>
    </row>
    <row r="41" spans="5:5" s="54" customFormat="1" ht="11.25" customHeight="1" x14ac:dyDescent="0.2">
      <c r="E41" s="90"/>
    </row>
    <row r="42" spans="5:5" s="54" customFormat="1" ht="11.25" customHeight="1" x14ac:dyDescent="0.2">
      <c r="E42" s="90"/>
    </row>
    <row r="43" spans="5:5" s="54" customFormat="1" ht="11.25" customHeight="1" x14ac:dyDescent="0.2">
      <c r="E43" s="90"/>
    </row>
    <row r="44" spans="5:5" s="54" customFormat="1" ht="11.25" customHeight="1" x14ac:dyDescent="0.2">
      <c r="E44" s="90"/>
    </row>
    <row r="45" spans="5:5" s="54" customFormat="1" ht="11.25" customHeight="1" x14ac:dyDescent="0.2">
      <c r="E45" s="90"/>
    </row>
    <row r="46" spans="5:5" s="54" customFormat="1" ht="11.25" customHeight="1" x14ac:dyDescent="0.2">
      <c r="E46" s="90"/>
    </row>
    <row r="47" spans="5:5" s="54" customFormat="1" ht="11.25" customHeight="1" x14ac:dyDescent="0.2">
      <c r="E47" s="90"/>
    </row>
    <row r="48" spans="5:5" s="54" customFormat="1" ht="11.25" customHeight="1" x14ac:dyDescent="0.2">
      <c r="E48" s="90"/>
    </row>
    <row r="49" spans="5:5" s="54" customFormat="1" ht="11.25" customHeight="1" x14ac:dyDescent="0.2">
      <c r="E49" s="90"/>
    </row>
    <row r="50" spans="5:5" s="54" customFormat="1" ht="11.25" customHeight="1" x14ac:dyDescent="0.2">
      <c r="E50" s="90"/>
    </row>
    <row r="51" spans="5:5" s="54" customFormat="1" ht="11.25" customHeight="1" x14ac:dyDescent="0.2">
      <c r="E51" s="90"/>
    </row>
    <row r="52" spans="5:5" s="54" customFormat="1" ht="11.25" customHeight="1" x14ac:dyDescent="0.2">
      <c r="E52" s="90"/>
    </row>
    <row r="53" spans="5:5" s="54" customFormat="1" ht="11.25" customHeight="1" x14ac:dyDescent="0.2">
      <c r="E53" s="90"/>
    </row>
    <row r="54" spans="5:5" s="54" customFormat="1" ht="11.25" customHeight="1" x14ac:dyDescent="0.2">
      <c r="E54" s="90"/>
    </row>
    <row r="55" spans="5:5" s="54" customFormat="1" ht="11.25" customHeight="1" x14ac:dyDescent="0.2">
      <c r="E55" s="90"/>
    </row>
    <row r="56" spans="5:5" s="54" customFormat="1" ht="11.25" customHeight="1" x14ac:dyDescent="0.2">
      <c r="E56" s="90"/>
    </row>
    <row r="57" spans="5:5" s="54" customFormat="1" ht="11.25" customHeight="1" x14ac:dyDescent="0.2">
      <c r="E57" s="90"/>
    </row>
    <row r="58" spans="5:5" s="54" customFormat="1" ht="11.25" customHeight="1" x14ac:dyDescent="0.2">
      <c r="E58" s="90"/>
    </row>
    <row r="59" spans="5:5" s="54" customFormat="1" ht="11.25" customHeight="1" x14ac:dyDescent="0.2">
      <c r="E59" s="90"/>
    </row>
    <row r="60" spans="5:5" s="54" customFormat="1" ht="11.25" customHeight="1" x14ac:dyDescent="0.2">
      <c r="E60" s="90"/>
    </row>
    <row r="61" spans="5:5" s="54" customFormat="1" ht="11.25" customHeight="1" x14ac:dyDescent="0.2">
      <c r="E61" s="90"/>
    </row>
    <row r="62" spans="5:5" s="54" customFormat="1" ht="11.25" customHeight="1" x14ac:dyDescent="0.2">
      <c r="E62" s="90"/>
    </row>
    <row r="63" spans="5:5" s="54" customFormat="1" ht="11.25" customHeight="1" x14ac:dyDescent="0.2">
      <c r="E63" s="90"/>
    </row>
    <row r="64" spans="5:5" s="54" customFormat="1" ht="11.25" customHeight="1" x14ac:dyDescent="0.2">
      <c r="E64" s="90"/>
    </row>
    <row r="65" spans="5:5" s="54" customFormat="1" ht="11.25" customHeight="1" x14ac:dyDescent="0.2">
      <c r="E65" s="90"/>
    </row>
    <row r="66" spans="5:5" s="54" customFormat="1" ht="11.25" customHeight="1" x14ac:dyDescent="0.2">
      <c r="E66" s="90"/>
    </row>
    <row r="67" spans="5:5" s="54" customFormat="1" ht="11.25" customHeight="1" x14ac:dyDescent="0.2">
      <c r="E67" s="90"/>
    </row>
    <row r="68" spans="5:5" s="54" customFormat="1" ht="11.25" customHeight="1" x14ac:dyDescent="0.2">
      <c r="E68" s="90"/>
    </row>
    <row r="69" spans="5:5" s="54" customFormat="1" ht="11.25" customHeight="1" x14ac:dyDescent="0.2">
      <c r="E69" s="90"/>
    </row>
    <row r="70" spans="5:5" s="54" customFormat="1" ht="11.25" customHeight="1" x14ac:dyDescent="0.2">
      <c r="E70" s="90"/>
    </row>
    <row r="71" spans="5:5" s="54" customFormat="1" ht="11.25" customHeight="1" x14ac:dyDescent="0.2">
      <c r="E71" s="90"/>
    </row>
    <row r="72" spans="5:5" s="54" customFormat="1" ht="11.25" customHeight="1" x14ac:dyDescent="0.2">
      <c r="E72" s="90"/>
    </row>
    <row r="73" spans="5:5" s="54" customFormat="1" ht="11.25" customHeight="1" x14ac:dyDescent="0.2">
      <c r="E73" s="90"/>
    </row>
    <row r="74" spans="5:5" s="54" customFormat="1" ht="11.25" customHeight="1" x14ac:dyDescent="0.2">
      <c r="E74" s="90"/>
    </row>
    <row r="75" spans="5:5" s="54" customFormat="1" ht="11.25" customHeight="1" x14ac:dyDescent="0.2">
      <c r="E75" s="90"/>
    </row>
    <row r="76" spans="5:5" s="54" customFormat="1" ht="11.25" customHeight="1" x14ac:dyDescent="0.2">
      <c r="E76" s="90"/>
    </row>
    <row r="77" spans="5:5" s="54" customFormat="1" ht="11.25" customHeight="1" x14ac:dyDescent="0.2">
      <c r="E77" s="90"/>
    </row>
    <row r="78" spans="5:5" s="54" customFormat="1" ht="11.25" customHeight="1" x14ac:dyDescent="0.2">
      <c r="E78" s="90"/>
    </row>
    <row r="79" spans="5:5" s="54" customFormat="1" ht="11.25" customHeight="1" x14ac:dyDescent="0.2">
      <c r="E79" s="90"/>
    </row>
    <row r="80" spans="5:5" s="54" customFormat="1" ht="11.25" customHeight="1" x14ac:dyDescent="0.2">
      <c r="E80" s="90"/>
    </row>
    <row r="81" spans="5:5" s="54" customFormat="1" ht="11.25" customHeight="1" x14ac:dyDescent="0.2">
      <c r="E81" s="90"/>
    </row>
    <row r="82" spans="5:5" s="54" customFormat="1" ht="11.25" customHeight="1" x14ac:dyDescent="0.2">
      <c r="E82" s="90"/>
    </row>
    <row r="83" spans="5:5" s="54" customFormat="1" ht="11.25" customHeight="1" x14ac:dyDescent="0.2">
      <c r="E83" s="90"/>
    </row>
    <row r="84" spans="5:5" s="54" customFormat="1" ht="11.25" customHeight="1" x14ac:dyDescent="0.2">
      <c r="E84" s="90"/>
    </row>
    <row r="85" spans="5:5" s="54" customFormat="1" ht="11.25" customHeight="1" x14ac:dyDescent="0.2">
      <c r="E85" s="90"/>
    </row>
    <row r="86" spans="5:5" s="54" customFormat="1" ht="11.25" customHeight="1" x14ac:dyDescent="0.2">
      <c r="E86" s="90"/>
    </row>
    <row r="87" spans="5:5" s="54" customFormat="1" ht="11.25" customHeight="1" x14ac:dyDescent="0.2">
      <c r="E87" s="90"/>
    </row>
    <row r="88" spans="5:5" s="54" customFormat="1" ht="11.25" customHeight="1" x14ac:dyDescent="0.2">
      <c r="E88" s="90"/>
    </row>
    <row r="89" spans="5:5" s="54" customFormat="1" ht="11.25" customHeight="1" x14ac:dyDescent="0.2">
      <c r="E89" s="90"/>
    </row>
    <row r="90" spans="5:5" s="54" customFormat="1" ht="11.25" customHeight="1" x14ac:dyDescent="0.2">
      <c r="E90" s="90"/>
    </row>
    <row r="91" spans="5:5" s="54" customFormat="1" ht="11.25" customHeight="1" x14ac:dyDescent="0.2">
      <c r="E91" s="90"/>
    </row>
    <row r="92" spans="5:5" s="54" customFormat="1" ht="11.25" customHeight="1" x14ac:dyDescent="0.2">
      <c r="E92" s="90"/>
    </row>
    <row r="93" spans="5:5" s="54" customFormat="1" ht="11.25" customHeight="1" x14ac:dyDescent="0.2">
      <c r="E93" s="90"/>
    </row>
    <row r="94" spans="5:5" s="54" customFormat="1" ht="11.25" customHeight="1" x14ac:dyDescent="0.2">
      <c r="E94" s="90"/>
    </row>
    <row r="95" spans="5:5" s="54" customFormat="1" ht="11.25" customHeight="1" x14ac:dyDescent="0.2">
      <c r="E95" s="90"/>
    </row>
    <row r="96" spans="5:5" s="54" customFormat="1" ht="11.25" customHeight="1" x14ac:dyDescent="0.2">
      <c r="E96" s="90"/>
    </row>
    <row r="97" spans="5:5" s="54" customFormat="1" ht="11.25" customHeight="1" x14ac:dyDescent="0.2">
      <c r="E97" s="90"/>
    </row>
    <row r="98" spans="5:5" s="54" customFormat="1" ht="11.25" customHeight="1" x14ac:dyDescent="0.2">
      <c r="E98" s="90"/>
    </row>
    <row r="99" spans="5:5" s="54" customFormat="1" ht="11.25" customHeight="1" x14ac:dyDescent="0.2">
      <c r="E99" s="90"/>
    </row>
    <row r="100" spans="5:5" s="54" customFormat="1" ht="11.25" customHeight="1" x14ac:dyDescent="0.2">
      <c r="E100" s="90"/>
    </row>
    <row r="101" spans="5:5" s="54" customFormat="1" ht="11.25" customHeight="1" x14ac:dyDescent="0.2">
      <c r="E101" s="90"/>
    </row>
    <row r="102" spans="5:5" s="54" customFormat="1" ht="11.25" customHeight="1" x14ac:dyDescent="0.2">
      <c r="E102" s="90"/>
    </row>
    <row r="103" spans="5:5" s="54" customFormat="1" ht="11.25" customHeight="1" x14ac:dyDescent="0.2">
      <c r="E103" s="90"/>
    </row>
    <row r="104" spans="5:5" s="54" customFormat="1" ht="11.25" customHeight="1" x14ac:dyDescent="0.2">
      <c r="E104" s="90"/>
    </row>
    <row r="105" spans="5:5" s="54" customFormat="1" ht="11.25" customHeight="1" x14ac:dyDescent="0.2">
      <c r="E105" s="90"/>
    </row>
    <row r="106" spans="5:5" s="54" customFormat="1" ht="11.25" customHeight="1" x14ac:dyDescent="0.2">
      <c r="E106" s="90"/>
    </row>
    <row r="107" spans="5:5" s="54" customFormat="1" ht="11.25" customHeight="1" x14ac:dyDescent="0.2">
      <c r="E107" s="90"/>
    </row>
    <row r="108" spans="5:5" s="54" customFormat="1" ht="11.25" customHeight="1" x14ac:dyDescent="0.2">
      <c r="E108" s="90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A4EB-FBE9-4CC7-9FD3-8FD5A9E6D72B}">
  <dimension ref="A1:D127"/>
  <sheetViews>
    <sheetView showGridLines="0" workbookViewId="0"/>
  </sheetViews>
  <sheetFormatPr baseColWidth="10" defaultRowHeight="14.5" x14ac:dyDescent="0.35"/>
  <cols>
    <col min="1" max="1" width="3.7265625" customWidth="1"/>
    <col min="2" max="2" width="54.54296875" bestFit="1" customWidth="1"/>
  </cols>
  <sheetData>
    <row r="1" spans="2:4" ht="11.25" customHeight="1" x14ac:dyDescent="0.35"/>
    <row r="2" spans="2:4" ht="30.75" customHeight="1" x14ac:dyDescent="0.35">
      <c r="B2" s="16" t="s">
        <v>139</v>
      </c>
    </row>
    <row r="3" spans="2:4" ht="12.75" customHeight="1" x14ac:dyDescent="0.35"/>
    <row r="4" spans="2:4" s="54" customFormat="1" ht="11.25" customHeight="1" thickBot="1" x14ac:dyDescent="0.25">
      <c r="B4" s="67" t="s">
        <v>132</v>
      </c>
      <c r="C4" s="99">
        <v>44805</v>
      </c>
      <c r="D4" s="99">
        <v>44440</v>
      </c>
    </row>
    <row r="5" spans="2:4" s="54" customFormat="1" ht="11.25" customHeight="1" x14ac:dyDescent="0.2">
      <c r="B5" s="6" t="s">
        <v>21</v>
      </c>
      <c r="C5" s="7">
        <f>+BS!C31</f>
        <v>119776</v>
      </c>
      <c r="D5" s="7">
        <f>+BS!D31</f>
        <v>137817</v>
      </c>
    </row>
    <row r="6" spans="2:4" s="54" customFormat="1" ht="11.25" customHeight="1" x14ac:dyDescent="0.2">
      <c r="B6" s="14" t="s">
        <v>6</v>
      </c>
      <c r="C6" s="9">
        <f>+BS!C21</f>
        <v>504266</v>
      </c>
      <c r="D6" s="9">
        <f>+BS!D21</f>
        <v>507713</v>
      </c>
    </row>
    <row r="7" spans="2:4" s="54" customFormat="1" ht="11.25" customHeight="1" x14ac:dyDescent="0.2">
      <c r="B7" s="20" t="s">
        <v>140</v>
      </c>
      <c r="C7" s="21">
        <f>+C5+C6</f>
        <v>624042</v>
      </c>
      <c r="D7" s="21">
        <f>+D5+D6</f>
        <v>645530</v>
      </c>
    </row>
    <row r="8" spans="2:4" s="54" customFormat="1" ht="11.25" customHeight="1" x14ac:dyDescent="0.2">
      <c r="B8" s="14" t="s">
        <v>44</v>
      </c>
      <c r="C8" s="9">
        <f>+BS!C56</f>
        <v>131154</v>
      </c>
      <c r="D8" s="9">
        <f>+BS!D56</f>
        <v>180011</v>
      </c>
    </row>
    <row r="9" spans="2:4" s="54" customFormat="1" ht="11.25" customHeight="1" x14ac:dyDescent="0.2">
      <c r="B9" s="6" t="s">
        <v>36</v>
      </c>
      <c r="C9" s="7">
        <f>+BS!C47</f>
        <v>241398</v>
      </c>
      <c r="D9" s="7">
        <f>+BS!D47</f>
        <v>213285</v>
      </c>
    </row>
    <row r="10" spans="2:4" s="54" customFormat="1" ht="11.25" customHeight="1" x14ac:dyDescent="0.2">
      <c r="B10" s="23" t="s">
        <v>141</v>
      </c>
      <c r="C10" s="17">
        <f>+C8+C9</f>
        <v>372552</v>
      </c>
      <c r="D10" s="17">
        <f>+D8+D9</f>
        <v>393296</v>
      </c>
    </row>
    <row r="11" spans="2:4" s="54" customFormat="1" ht="21" customHeight="1" x14ac:dyDescent="0.2">
      <c r="B11" s="18" t="s">
        <v>142</v>
      </c>
      <c r="C11" s="7">
        <f>+BS!C34</f>
        <v>102114</v>
      </c>
      <c r="D11" s="7">
        <f>+BS!D34</f>
        <v>100390</v>
      </c>
    </row>
    <row r="12" spans="2:4" s="54" customFormat="1" ht="11.25" customHeight="1" x14ac:dyDescent="0.2">
      <c r="B12" s="24" t="s">
        <v>143</v>
      </c>
      <c r="C12" s="9">
        <f>+BS!C35</f>
        <v>149376</v>
      </c>
      <c r="D12" s="9">
        <f>+BS!D35</f>
        <v>151844</v>
      </c>
    </row>
    <row r="13" spans="2:4" s="54" customFormat="1" ht="11.25" customHeight="1" x14ac:dyDescent="0.2">
      <c r="B13" s="20" t="s">
        <v>144</v>
      </c>
      <c r="C13" s="21">
        <f>+C11+C12</f>
        <v>251490</v>
      </c>
      <c r="D13" s="21">
        <f>+D11+D12</f>
        <v>252234</v>
      </c>
    </row>
    <row r="14" spans="2:4" s="54" customFormat="1" ht="11.25" customHeight="1" x14ac:dyDescent="0.2">
      <c r="B14" s="28" t="s">
        <v>145</v>
      </c>
      <c r="C14" s="5">
        <f>+C10+C13</f>
        <v>624042</v>
      </c>
      <c r="D14" s="5">
        <f>+D10+D13</f>
        <v>645530</v>
      </c>
    </row>
    <row r="15" spans="2:4" s="54" customFormat="1" ht="11.25" customHeight="1" x14ac:dyDescent="0.2">
      <c r="B15" s="88"/>
      <c r="C15" s="5"/>
      <c r="D15" s="5"/>
    </row>
    <row r="16" spans="2:4" s="54" customFormat="1" ht="11.25" customHeight="1" x14ac:dyDescent="0.2"/>
    <row r="17" spans="2:4" s="54" customFormat="1" ht="13" x14ac:dyDescent="0.2">
      <c r="B17" s="16" t="s">
        <v>146</v>
      </c>
    </row>
    <row r="18" spans="2:4" s="54" customFormat="1" ht="11.25" customHeight="1" x14ac:dyDescent="0.2"/>
    <row r="19" spans="2:4" s="54" customFormat="1" ht="11.25" customHeight="1" thickBot="1" x14ac:dyDescent="0.25">
      <c r="B19" s="67" t="s">
        <v>132</v>
      </c>
      <c r="C19" s="99">
        <f>+C4</f>
        <v>44805</v>
      </c>
      <c r="D19" s="99">
        <f>+D4</f>
        <v>44440</v>
      </c>
    </row>
    <row r="20" spans="2:4" s="54" customFormat="1" ht="11.25" customHeight="1" x14ac:dyDescent="0.2">
      <c r="B20" s="6" t="s">
        <v>54</v>
      </c>
      <c r="C20" s="7">
        <f>+IS!C10</f>
        <v>9588</v>
      </c>
      <c r="D20" s="7">
        <f>+IS!D10</f>
        <v>10454</v>
      </c>
    </row>
    <row r="21" spans="2:4" s="54" customFormat="1" ht="11.25" customHeight="1" x14ac:dyDescent="0.2">
      <c r="B21" s="23" t="s">
        <v>113</v>
      </c>
      <c r="C21" s="5">
        <f>+IS!C17</f>
        <v>-678</v>
      </c>
      <c r="D21" s="5">
        <f>+IS!D17</f>
        <v>-5059</v>
      </c>
    </row>
    <row r="22" spans="2:4" s="54" customFormat="1" ht="11.25" customHeight="1" x14ac:dyDescent="0.2">
      <c r="B22" s="18" t="s">
        <v>147</v>
      </c>
      <c r="C22" s="7">
        <f>+IS!C18</f>
        <v>831</v>
      </c>
      <c r="D22" s="7">
        <f>+IS!D18</f>
        <v>-379</v>
      </c>
    </row>
    <row r="23" spans="2:4" s="54" customFormat="1" ht="11.25" customHeight="1" x14ac:dyDescent="0.2">
      <c r="B23" s="24" t="s">
        <v>148</v>
      </c>
      <c r="C23" s="9">
        <f>+C21+C22</f>
        <v>153</v>
      </c>
      <c r="D23" s="9">
        <f>+D21+D22</f>
        <v>-5438</v>
      </c>
    </row>
    <row r="24" spans="2:4" s="54" customFormat="1" ht="11.25" customHeight="1" x14ac:dyDescent="0.2">
      <c r="B24" s="18" t="s">
        <v>63</v>
      </c>
      <c r="C24" s="7">
        <f>+IS!C24</f>
        <v>6306</v>
      </c>
      <c r="D24" s="7">
        <f>+IS!D24</f>
        <v>5860</v>
      </c>
    </row>
    <row r="25" spans="2:4" s="54" customFormat="1" ht="11.25" customHeight="1" x14ac:dyDescent="0.2">
      <c r="B25" s="24" t="s">
        <v>64</v>
      </c>
      <c r="C25" s="9">
        <f>+C23+C24</f>
        <v>6459</v>
      </c>
      <c r="D25" s="9">
        <f>+D23+D24</f>
        <v>422</v>
      </c>
    </row>
    <row r="26" spans="2:4" s="54" customFormat="1" ht="11.25" customHeight="1" x14ac:dyDescent="0.2">
      <c r="B26" s="18" t="s">
        <v>101</v>
      </c>
      <c r="C26" s="7">
        <f>+IS!C26</f>
        <v>-1226</v>
      </c>
      <c r="D26" s="7">
        <f>+IS!D26</f>
        <v>4773</v>
      </c>
    </row>
    <row r="27" spans="2:4" s="54" customFormat="1" ht="11.25" customHeight="1" x14ac:dyDescent="0.2">
      <c r="B27" s="28" t="s">
        <v>164</v>
      </c>
      <c r="C27" s="5">
        <f>+IS!C27</f>
        <v>5233</v>
      </c>
      <c r="D27" s="5">
        <f>+IS!D27</f>
        <v>5195</v>
      </c>
    </row>
    <row r="28" spans="2:4" s="54" customFormat="1" ht="11.25" customHeight="1" x14ac:dyDescent="0.2">
      <c r="B28" s="18" t="s">
        <v>149</v>
      </c>
      <c r="C28" s="7">
        <f>+IS!C37</f>
        <v>3471</v>
      </c>
      <c r="D28" s="7">
        <f>+IS!D37</f>
        <v>3734</v>
      </c>
    </row>
    <row r="29" spans="2:4" s="54" customFormat="1" ht="11.25" customHeight="1" x14ac:dyDescent="0.2">
      <c r="B29" s="24" t="s">
        <v>68</v>
      </c>
      <c r="C29" s="9">
        <f>+IS!C38</f>
        <v>1762</v>
      </c>
      <c r="D29" s="9">
        <f>+IS!D38</f>
        <v>1461</v>
      </c>
    </row>
    <row r="30" spans="2:4" s="54" customFormat="1" ht="11.25" customHeight="1" x14ac:dyDescent="0.2">
      <c r="B30" s="24"/>
      <c r="C30" s="9"/>
      <c r="D30" s="29"/>
    </row>
    <row r="31" spans="2:4" s="54" customFormat="1" ht="11.25" customHeight="1" x14ac:dyDescent="0.2"/>
    <row r="32" spans="2:4" s="54" customFormat="1" ht="13" x14ac:dyDescent="0.2">
      <c r="B32" s="16" t="s">
        <v>150</v>
      </c>
    </row>
    <row r="33" spans="1:4" s="54" customFormat="1" ht="11.25" customHeight="1" x14ac:dyDescent="0.2"/>
    <row r="34" spans="1:4" s="54" customFormat="1" ht="11.25" customHeight="1" thickBot="1" x14ac:dyDescent="0.25">
      <c r="B34" s="67" t="s">
        <v>132</v>
      </c>
      <c r="C34" s="99">
        <f>+C19</f>
        <v>44805</v>
      </c>
      <c r="D34" s="99">
        <f>+D19</f>
        <v>44440</v>
      </c>
    </row>
    <row r="35" spans="1:4" s="54" customFormat="1" ht="11.25" customHeight="1" x14ac:dyDescent="0.2">
      <c r="B35" s="18" t="s">
        <v>151</v>
      </c>
      <c r="C35" s="7">
        <f>+CF!C9</f>
        <v>8100</v>
      </c>
      <c r="D35" s="7">
        <f>+CF!D9</f>
        <v>16718</v>
      </c>
    </row>
    <row r="36" spans="1:4" s="54" customFormat="1" ht="11.25" customHeight="1" x14ac:dyDescent="0.2">
      <c r="B36" s="24" t="s">
        <v>171</v>
      </c>
      <c r="C36" s="9">
        <f>+CF!C22</f>
        <v>1612</v>
      </c>
      <c r="D36" s="9">
        <f>+CF!D22</f>
        <v>-384</v>
      </c>
    </row>
    <row r="37" spans="1:4" s="54" customFormat="1" ht="11.25" customHeight="1" x14ac:dyDescent="0.2">
      <c r="B37" s="18" t="s">
        <v>172</v>
      </c>
      <c r="C37" s="7">
        <f>+CF!C36</f>
        <v>-23182</v>
      </c>
      <c r="D37" s="7">
        <f>+CF!D36</f>
        <v>-17226</v>
      </c>
    </row>
    <row r="38" spans="1:4" s="54" customFormat="1" ht="11.25" customHeight="1" x14ac:dyDescent="0.2">
      <c r="B38" s="28" t="s">
        <v>152</v>
      </c>
      <c r="C38" s="5">
        <f>+C35+C36+C37</f>
        <v>-13470</v>
      </c>
      <c r="D38" s="5">
        <f>+D35+D36+D37</f>
        <v>-892</v>
      </c>
    </row>
    <row r="39" spans="1:4" s="54" customFormat="1" ht="11.25" customHeight="1" x14ac:dyDescent="0.2">
      <c r="B39" s="88"/>
      <c r="C39" s="5"/>
      <c r="D39" s="17"/>
    </row>
    <row r="40" spans="1:4" s="54" customFormat="1" ht="11.25" customHeight="1" x14ac:dyDescent="0.2"/>
    <row r="41" spans="1:4" s="54" customFormat="1" ht="11.25" customHeight="1" x14ac:dyDescent="0.2">
      <c r="B41" s="15" t="s">
        <v>153</v>
      </c>
    </row>
    <row r="42" spans="1:4" s="54" customFormat="1" ht="11.25" customHeight="1" x14ac:dyDescent="0.2"/>
    <row r="43" spans="1:4" s="54" customFormat="1" ht="11.25" customHeight="1" thickBot="1" x14ac:dyDescent="0.25">
      <c r="B43" s="67" t="s">
        <v>132</v>
      </c>
      <c r="C43" s="99">
        <f>+C34</f>
        <v>44805</v>
      </c>
      <c r="D43" s="99">
        <f>+D34</f>
        <v>44440</v>
      </c>
    </row>
    <row r="44" spans="1:4" s="54" customFormat="1" ht="11.25" customHeight="1" x14ac:dyDescent="0.2">
      <c r="B44" s="18" t="s">
        <v>182</v>
      </c>
      <c r="C44" s="96">
        <f>+C5/C8</f>
        <v>0.9132470225841377</v>
      </c>
      <c r="D44" s="96">
        <f>+D5/D8</f>
        <v>0.76560321313697499</v>
      </c>
    </row>
    <row r="45" spans="1:4" s="54" customFormat="1" ht="11.25" customHeight="1" x14ac:dyDescent="0.2">
      <c r="B45" s="24" t="s">
        <v>183</v>
      </c>
      <c r="C45" s="97">
        <f>+C13/C10</f>
        <v>0.67504670488951879</v>
      </c>
      <c r="D45" s="97">
        <f>+D13/D10</f>
        <v>0.64133375371221679</v>
      </c>
    </row>
    <row r="46" spans="1:4" s="54" customFormat="1" ht="11.25" customHeight="1" x14ac:dyDescent="0.2">
      <c r="B46" s="18" t="s">
        <v>184</v>
      </c>
      <c r="C46" s="96">
        <f>+C6/C7</f>
        <v>0.80806420080699692</v>
      </c>
      <c r="D46" s="96">
        <f>+D6/D7</f>
        <v>0.78650566201415895</v>
      </c>
    </row>
    <row r="47" spans="1:4" s="54" customFormat="1" ht="11.25" customHeight="1" x14ac:dyDescent="0.2">
      <c r="A47" s="150"/>
      <c r="B47" s="117" t="s">
        <v>204</v>
      </c>
      <c r="C47" s="151">
        <f>+C27/C13</f>
        <v>2.0807984412899123E-2</v>
      </c>
      <c r="D47" s="151">
        <f>+D27/D13</f>
        <v>2.0595954550139951E-2</v>
      </c>
    </row>
    <row r="48" spans="1:4" s="54" customFormat="1" ht="5.5" customHeight="1" x14ac:dyDescent="0.2">
      <c r="A48" s="150"/>
      <c r="B48" s="117"/>
      <c r="C48" s="151"/>
      <c r="D48" s="151"/>
    </row>
    <row r="49" spans="2:2" s="54" customFormat="1" ht="10" x14ac:dyDescent="0.2">
      <c r="B49" s="127" t="s">
        <v>154</v>
      </c>
    </row>
    <row r="50" spans="2:2" s="54" customFormat="1" ht="11.25" customHeight="1" x14ac:dyDescent="0.2">
      <c r="B50" s="127" t="s">
        <v>155</v>
      </c>
    </row>
    <row r="51" spans="2:2" s="54" customFormat="1" ht="11.25" customHeight="1" x14ac:dyDescent="0.2">
      <c r="B51" s="127" t="s">
        <v>156</v>
      </c>
    </row>
    <row r="52" spans="2:2" s="54" customFormat="1" ht="18" x14ac:dyDescent="0.2">
      <c r="B52" s="127" t="s">
        <v>203</v>
      </c>
    </row>
    <row r="53" spans="2:2" s="54" customFormat="1" ht="11.25" customHeight="1" x14ac:dyDescent="0.2"/>
    <row r="54" spans="2:2" s="54" customFormat="1" ht="11.25" customHeight="1" x14ac:dyDescent="0.2"/>
    <row r="55" spans="2:2" s="54" customFormat="1" ht="11.25" customHeight="1" x14ac:dyDescent="0.2"/>
    <row r="56" spans="2:2" s="54" customFormat="1" ht="11.25" customHeight="1" x14ac:dyDescent="0.2"/>
    <row r="57" spans="2:2" s="54" customFormat="1" ht="11.25" customHeight="1" x14ac:dyDescent="0.2"/>
    <row r="58" spans="2:2" s="54" customFormat="1" ht="11.25" customHeight="1" x14ac:dyDescent="0.2"/>
    <row r="59" spans="2:2" s="54" customFormat="1" ht="11.25" customHeight="1" x14ac:dyDescent="0.2"/>
    <row r="60" spans="2:2" s="54" customFormat="1" ht="11.25" customHeight="1" x14ac:dyDescent="0.2"/>
    <row r="61" spans="2:2" s="54" customFormat="1" ht="11.25" customHeight="1" x14ac:dyDescent="0.2"/>
    <row r="62" spans="2:2" s="54" customFormat="1" ht="11.25" customHeight="1" x14ac:dyDescent="0.2"/>
    <row r="63" spans="2:2" s="54" customFormat="1" ht="11.25" customHeight="1" x14ac:dyDescent="0.2"/>
    <row r="64" spans="2:2" s="54" customFormat="1" ht="11.25" customHeight="1" x14ac:dyDescent="0.2"/>
    <row r="65" s="54" customFormat="1" ht="11.25" customHeight="1" x14ac:dyDescent="0.2"/>
    <row r="66" s="54" customFormat="1" ht="11.25" customHeight="1" x14ac:dyDescent="0.2"/>
    <row r="67" s="54" customFormat="1" ht="11.25" customHeight="1" x14ac:dyDescent="0.2"/>
    <row r="68" s="54" customFormat="1" ht="11.25" customHeight="1" x14ac:dyDescent="0.2"/>
    <row r="69" s="54" customFormat="1" ht="11.25" customHeight="1" x14ac:dyDescent="0.2"/>
    <row r="70" s="54" customFormat="1" ht="11.25" customHeight="1" x14ac:dyDescent="0.2"/>
    <row r="71" s="54" customFormat="1" ht="11.25" customHeight="1" x14ac:dyDescent="0.2"/>
    <row r="72" s="54" customFormat="1" ht="11.25" customHeight="1" x14ac:dyDescent="0.2"/>
    <row r="73" s="54" customFormat="1" ht="11.25" customHeight="1" x14ac:dyDescent="0.2"/>
    <row r="74" s="54" customFormat="1" ht="11.25" customHeight="1" x14ac:dyDescent="0.2"/>
    <row r="75" s="54" customFormat="1" ht="11.25" customHeight="1" x14ac:dyDescent="0.2"/>
    <row r="76" s="54" customFormat="1" ht="11.25" customHeight="1" x14ac:dyDescent="0.2"/>
    <row r="77" s="54" customFormat="1" ht="11.25" customHeight="1" x14ac:dyDescent="0.2"/>
    <row r="78" s="54" customFormat="1" ht="11.25" customHeight="1" x14ac:dyDescent="0.2"/>
    <row r="79" s="54" customFormat="1" ht="11.25" customHeight="1" x14ac:dyDescent="0.2"/>
    <row r="80" s="54" customFormat="1" ht="11.25" customHeight="1" x14ac:dyDescent="0.2"/>
    <row r="81" s="54" customFormat="1" ht="11.25" customHeight="1" x14ac:dyDescent="0.2"/>
    <row r="82" s="54" customFormat="1" ht="11.25" customHeight="1" x14ac:dyDescent="0.2"/>
    <row r="83" s="54" customFormat="1" ht="11.25" customHeight="1" x14ac:dyDescent="0.2"/>
    <row r="84" s="54" customFormat="1" ht="11.25" customHeight="1" x14ac:dyDescent="0.2"/>
    <row r="85" s="54" customFormat="1" ht="11.25" customHeight="1" x14ac:dyDescent="0.2"/>
    <row r="86" s="54" customFormat="1" ht="11.25" customHeight="1" x14ac:dyDescent="0.2"/>
    <row r="87" s="54" customFormat="1" ht="11.25" customHeight="1" x14ac:dyDescent="0.2"/>
    <row r="88" s="54" customFormat="1" ht="11.25" customHeight="1" x14ac:dyDescent="0.2"/>
    <row r="89" s="54" customFormat="1" ht="11.25" customHeight="1" x14ac:dyDescent="0.2"/>
    <row r="90" s="54" customFormat="1" ht="11.25" customHeight="1" x14ac:dyDescent="0.2"/>
    <row r="91" s="54" customFormat="1" ht="11.25" customHeight="1" x14ac:dyDescent="0.2"/>
    <row r="92" s="54" customFormat="1" ht="11.25" customHeight="1" x14ac:dyDescent="0.2"/>
    <row r="93" s="54" customFormat="1" ht="11.25" customHeight="1" x14ac:dyDescent="0.2"/>
    <row r="94" s="54" customFormat="1" ht="11.25" customHeight="1" x14ac:dyDescent="0.2"/>
    <row r="95" s="54" customFormat="1" ht="11.25" customHeight="1" x14ac:dyDescent="0.2"/>
    <row r="96" s="54" customFormat="1" ht="11.25" customHeight="1" x14ac:dyDescent="0.2"/>
    <row r="97" s="54" customFormat="1" ht="11.25" customHeight="1" x14ac:dyDescent="0.2"/>
    <row r="98" s="54" customFormat="1" ht="11.25" customHeight="1" x14ac:dyDescent="0.2"/>
    <row r="99" s="54" customFormat="1" ht="11.25" customHeight="1" x14ac:dyDescent="0.2"/>
    <row r="100" s="54" customFormat="1" ht="11.25" customHeight="1" x14ac:dyDescent="0.2"/>
    <row r="101" s="54" customFormat="1" ht="11.25" customHeight="1" x14ac:dyDescent="0.2"/>
    <row r="102" s="54" customFormat="1" ht="11.25" customHeight="1" x14ac:dyDescent="0.2"/>
    <row r="103" s="54" customFormat="1" ht="11.25" customHeight="1" x14ac:dyDescent="0.2"/>
    <row r="104" s="54" customFormat="1" ht="11.25" customHeight="1" x14ac:dyDescent="0.2"/>
    <row r="105" s="54" customFormat="1" ht="11.25" customHeight="1" x14ac:dyDescent="0.2"/>
    <row r="106" s="54" customFormat="1" ht="11.25" customHeight="1" x14ac:dyDescent="0.2"/>
    <row r="107" s="54" customFormat="1" ht="11.25" customHeight="1" x14ac:dyDescent="0.2"/>
    <row r="108" s="54" customFormat="1" ht="11.25" customHeight="1" x14ac:dyDescent="0.2"/>
    <row r="109" s="54" customFormat="1" ht="11.25" customHeight="1" x14ac:dyDescent="0.2"/>
    <row r="110" s="54" customFormat="1" ht="11.25" customHeight="1" x14ac:dyDescent="0.2"/>
    <row r="111" s="54" customFormat="1" ht="11.25" customHeight="1" x14ac:dyDescent="0.2"/>
    <row r="112" s="54" customFormat="1" ht="11.25" customHeight="1" x14ac:dyDescent="0.2"/>
    <row r="113" s="54" customFormat="1" ht="11.25" customHeight="1" x14ac:dyDescent="0.2"/>
    <row r="114" s="54" customFormat="1" ht="11.25" customHeight="1" x14ac:dyDescent="0.2"/>
    <row r="115" s="54" customFormat="1" ht="11.25" customHeight="1" x14ac:dyDescent="0.2"/>
    <row r="116" s="54" customFormat="1" ht="11.25" customHeight="1" x14ac:dyDescent="0.2"/>
    <row r="117" s="54" customFormat="1" ht="11.25" customHeight="1" x14ac:dyDescent="0.2"/>
    <row r="118" s="54" customFormat="1" ht="11.25" customHeight="1" x14ac:dyDescent="0.2"/>
    <row r="119" s="54" customFormat="1" ht="11.25" customHeight="1" x14ac:dyDescent="0.2"/>
    <row r="120" s="54" customFormat="1" ht="11.25" customHeight="1" x14ac:dyDescent="0.2"/>
    <row r="121" s="54" customFormat="1" ht="11.25" customHeight="1" x14ac:dyDescent="0.2"/>
    <row r="122" s="54" customFormat="1" ht="11.25" customHeight="1" x14ac:dyDescent="0.2"/>
    <row r="123" s="54" customFormat="1" ht="11.25" customHeight="1" x14ac:dyDescent="0.2"/>
    <row r="124" s="54" customFormat="1" ht="11.25" customHeight="1" x14ac:dyDescent="0.2"/>
    <row r="125" s="54" customFormat="1" ht="11.25" customHeight="1" x14ac:dyDescent="0.2"/>
    <row r="126" s="54" customFormat="1" ht="11.25" customHeight="1" x14ac:dyDescent="0.2"/>
    <row r="127" s="54" customFormat="1" ht="11.25" customHeight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26 C24 D24:D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Breakdown of Hectares</vt:lpstr>
      <vt:lpstr>BS</vt:lpstr>
      <vt:lpstr>IS</vt:lpstr>
      <vt:lpstr>CF</vt:lpstr>
      <vt:lpstr>Consolidated Results</vt:lpstr>
      <vt:lpstr>Operations by Segment</vt:lpstr>
      <vt:lpstr>Agribusiness Results</vt:lpstr>
      <vt:lpstr>Urban Business Results</vt:lpstr>
      <vt:lpstr>Summary FS</vt:lpstr>
      <vt:lpstr>EBITDA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Nicolas Javier Angiulli</cp:lastModifiedBy>
  <dcterms:created xsi:type="dcterms:W3CDTF">2020-02-26T15:57:15Z</dcterms:created>
  <dcterms:modified xsi:type="dcterms:W3CDTF">2022-11-15T16:34:07Z</dcterms:modified>
</cp:coreProperties>
</file>