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lances y Press Releases\CRESUD\FY 2020\IIIQ20\Earnings y Short Press Release\"/>
    </mc:Choice>
  </mc:AlternateContent>
  <xr:revisionPtr revIDLastSave="0" documentId="8_{502FC1A1-A8DE-4915-86AC-6D508E310AA7}" xr6:coauthVersionLast="45" xr6:coauthVersionMax="45" xr10:uidLastSave="{00000000-0000-0000-0000-000000000000}"/>
  <bookViews>
    <workbookView xWindow="-120" yWindow="-120" windowWidth="29040" windowHeight="15840" tabRatio="820" xr2:uid="{FDC77932-2648-47A2-B01C-0E803AB9E62E}"/>
  </bookViews>
  <sheets>
    <sheet name="Breakdown of Hectares" sheetId="10" r:id="rId1"/>
    <sheet name="BS" sheetId="1" r:id="rId2"/>
    <sheet name="IS" sheetId="2" r:id="rId3"/>
    <sheet name="CF" sheetId="3" r:id="rId4"/>
    <sheet name="Consolidated Results" sheetId="4" r:id="rId5"/>
    <sheet name="Operations by Segment" sheetId="5" r:id="rId6"/>
    <sheet name="Agribusiness Results" sheetId="6" r:id="rId7"/>
    <sheet name="Urban Business Results" sheetId="7" r:id="rId8"/>
    <sheet name="Summary FS" sheetId="8" r:id="rId9"/>
    <sheet name="EBITDA Reconciliation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'[1]Anexo C'!$AF$1</definedName>
    <definedName name="\M">#REF!</definedName>
    <definedName name="\P">#REF!</definedName>
    <definedName name="\q">#REF!</definedName>
    <definedName name="\S">'[2]Asset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'[3]IRSA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'[3]IRSA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'[3]IRSA HIST'!#REF!</definedName>
    <definedName name="_________________________________DAT10">'[3]IRSA HIST'!#REF!</definedName>
    <definedName name="_________________________________DAT11">#REF!</definedName>
    <definedName name="_________________________________DAT12">'[3]IRSA HIST'!#REF!</definedName>
    <definedName name="_________________________________DAT13">'[3]IRSA HIST'!#REF!</definedName>
    <definedName name="_________________________________DAT14">#REF!</definedName>
    <definedName name="_________________________________DAT15">#REF!</definedName>
    <definedName name="_________________________________DAT16">'[4]2.1 - Mayor Otros Créditos'!#REF!</definedName>
    <definedName name="_________________________________DAT17">[5]Condonación!#REF!</definedName>
    <definedName name="_________________________________DAT18">#REF!</definedName>
    <definedName name="_________________________________DAT19">'[6]Gs a recuperar APSA'!#REF!</definedName>
    <definedName name="_________________________________DAT2">#REF!</definedName>
    <definedName name="_________________________________DAT20">'[6]Gs a recuperar APSA'!#REF!</definedName>
    <definedName name="_________________________________DAT21">[5]Condonación!#REF!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'[3]IRSA HIST'!#REF!</definedName>
    <definedName name="_________________________________DAT7">'[3]IRSA HIST'!#REF!</definedName>
    <definedName name="_________________________________DAT8">#REF!</definedName>
    <definedName name="_________________________________DAT9">'[3]IRSA HIST'!#REF!</definedName>
    <definedName name="________________________________DAT1">'[7]SALDOS CUENTAS'!#REF!</definedName>
    <definedName name="________________________________DAT10">'[3]IRSA HIST'!#REF!</definedName>
    <definedName name="________________________________DAT11">#REF!</definedName>
    <definedName name="________________________________DAT12">'[3]IRSA HIST'!#REF!</definedName>
    <definedName name="________________________________DAT13">'[3]IRSA HIST'!#REF!</definedName>
    <definedName name="________________________________DAT14">#REF!</definedName>
    <definedName name="________________________________DAT15">#REF!</definedName>
    <definedName name="________________________________DAT16">'[4]2.1 - Mayor Otros Créditos'!#REF!</definedName>
    <definedName name="________________________________DAT17">[5]Condonación!#REF!</definedName>
    <definedName name="________________________________DAT18">#REF!</definedName>
    <definedName name="________________________________DAT19">'[6]Gs a recuperar APSA'!#REF!</definedName>
    <definedName name="________________________________DAT2">#REF!</definedName>
    <definedName name="________________________________DAT20">'[6]Gs a recuperar APSA'!#REF!</definedName>
    <definedName name="________________________________DAT21">[5]Condonación!#REF!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'[3]IRSA HIST'!#REF!</definedName>
    <definedName name="________________________________DAT8">#REF!</definedName>
    <definedName name="________________________________DAT9">'[3]IRSA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'[3]IRSA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'[8]2.1 - Mayor Otros Créditos'!#REF!</definedName>
    <definedName name="______________________________DAT17">[5]Condonación!#REF!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'[3]IRSA HIST'!#REF!</definedName>
    <definedName name="______________________________DAT8">#REF!</definedName>
    <definedName name="______________________________DAT9">'[3]IRSA HIST'!#REF!</definedName>
    <definedName name="_____________________________DAT1">'[3]IRSA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'[3]IRSA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'[3]IRSA HIST'!#REF!</definedName>
    <definedName name="____________________________DAT10">'[3]IRSA HIST'!#REF!</definedName>
    <definedName name="____________________________DAT11">#REF!</definedName>
    <definedName name="____________________________DAT12">'[3]IRSA HIST'!#REF!</definedName>
    <definedName name="____________________________DAT13">'[3]IRSA HIST'!#REF!</definedName>
    <definedName name="____________________________DAT14">#REF!</definedName>
    <definedName name="____________________________DAT15">#REF!</definedName>
    <definedName name="____________________________DAT16">'[4]2.1 - Mayor Otros Créditos'!#REF!</definedName>
    <definedName name="____________________________DAT17">[5]Condonación!#REF!</definedName>
    <definedName name="____________________________DAT18">#REF!</definedName>
    <definedName name="____________________________DAT19">'[6]Gs a recuperar APSA'!#REF!</definedName>
    <definedName name="____________________________DAT2">#REF!</definedName>
    <definedName name="____________________________DAT20">'[6]Gs a recuperar APSA'!#REF!</definedName>
    <definedName name="____________________________DAT21">[5]Condonación!#REF!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'[3]IRSA HIST'!#REF!</definedName>
    <definedName name="____________________________DAT7">'[3]IRSA HIST'!#REF!</definedName>
    <definedName name="____________________________DAT8">#REF!</definedName>
    <definedName name="____________________________DAT9">'[3]IRSA HIST'!#REF!</definedName>
    <definedName name="___________________________DAT1">#REF!</definedName>
    <definedName name="___________________________DAT10">'[3]IRSA HIST'!#REF!</definedName>
    <definedName name="___________________________DAT11">#REF!</definedName>
    <definedName name="___________________________DAT12">'[3]IRSA HIST'!#REF!</definedName>
    <definedName name="___________________________DAT13">'[3]IRSA HIST'!#REF!</definedName>
    <definedName name="___________________________DAT14">#REF!</definedName>
    <definedName name="___________________________DAT15">#REF!</definedName>
    <definedName name="___________________________DAT16">'[4]2.1 - Mayor Otros Créditos'!#REF!</definedName>
    <definedName name="___________________________DAT17">[5]Condonación!#REF!</definedName>
    <definedName name="___________________________DAT18">#REF!</definedName>
    <definedName name="___________________________DAT19">'[6]Gs a recuperar APSA'!#REF!</definedName>
    <definedName name="___________________________DAT2">#REF!</definedName>
    <definedName name="___________________________DAT20">'[6]Gs a recuperar APSA'!#REF!</definedName>
    <definedName name="___________________________DAT21">[5]Condonación!#REF!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'[3]IRSA HIST'!#REF!</definedName>
    <definedName name="___________________________DAT8">#REF!</definedName>
    <definedName name="___________________________DAT9">'[3]IRSA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'[9]Bs.Uso Trim.'!$Z$10</definedName>
    <definedName name="________________________MAR95">'[9]Bs.Uso Trim.'!$Z$7</definedName>
    <definedName name="_______________________ABR95">'[9]Bs.Uso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'[9]Bs.Uso Trim.'!$Z$5</definedName>
    <definedName name="_______________________FEB95">'[9]Bs.Uso Trim.'!$Z$6</definedName>
    <definedName name="_______________________JUN95">'[9]Bs.Uso Trim.'!$Z$10</definedName>
    <definedName name="_______________________MAR95">'[9]Bs.Uso Trim.'!$Z$7</definedName>
    <definedName name="_______________________MAY95">'[9]Bs.Uso Trim.'!$Z$9</definedName>
    <definedName name="______________________ABR95">'[9]Bs.Uso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'[9]Bs.Uso Trim.'!$Z$5</definedName>
    <definedName name="______________________FEB95">'[9]Bs.Uso Trim.'!$Z$6</definedName>
    <definedName name="______________________JUN95">'[9]Bs.Uso Trim.'!$Z$10</definedName>
    <definedName name="______________________MAR95">'[9]Bs.Uso Trim.'!$Z$7</definedName>
    <definedName name="______________________MAY95">'[9]Bs.Uso Trim.'!$Z$9</definedName>
    <definedName name="_____________________ABR95">'[9]Bs.Uso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'[9]Bs.Uso Trim.'!$Z$5</definedName>
    <definedName name="_____________________FEB95">'[9]Bs.Uso Trim.'!$Z$6</definedName>
    <definedName name="_____________________JUN95">'[9]Bs.Uso Trim.'!$Z$10</definedName>
    <definedName name="_____________________MAR95">'[9]Bs.Uso Trim.'!$Z$7</definedName>
    <definedName name="_____________________MAY95">'[9]Bs.Uso Trim.'!$Z$9</definedName>
    <definedName name="____________________ABR95">'[9]Bs.Uso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'[9]Bs.Uso Trim.'!$Z$5</definedName>
    <definedName name="____________________FEB95">'[9]Bs.Uso Trim.'!$Z$6</definedName>
    <definedName name="____________________JUN95">'[9]Bs.Uso Trim.'!$Z$10</definedName>
    <definedName name="____________________MAR95">'[9]Bs.Uso Trim.'!$Z$7</definedName>
    <definedName name="____________________MAY95">'[9]Bs.Uso Trim.'!$Z$9</definedName>
    <definedName name="___________________ABR95">'[9]Bs.Uso Trim.'!$Z$8</definedName>
    <definedName name="___________________DAT1">'[3]IRSA HIST'!#REF!</definedName>
    <definedName name="___________________DAT10">'[3]IRSA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'[3]IRSA HIST'!#REF!</definedName>
    <definedName name="___________________DAT7">'[3]IRSA HIST'!#REF!</definedName>
    <definedName name="___________________DAT8">#REF!</definedName>
    <definedName name="___________________DAT9">'[3]IRSA HIST'!#REF!</definedName>
    <definedName name="___________________dic94">#REF!</definedName>
    <definedName name="___________________ENE95">'[9]Bs.Uso Trim.'!$Z$5</definedName>
    <definedName name="___________________FEB95">'[9]Bs.Uso Trim.'!$Z$6</definedName>
    <definedName name="___________________JUN95">'[9]Bs.Uso Trim.'!$Z$10</definedName>
    <definedName name="___________________MAR95">'[9]Bs.Uso Trim.'!$Z$7</definedName>
    <definedName name="___________________MAY95">'[9]Bs.Uso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'[9]Bs.Uso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[5]Condonación!#REF!</definedName>
    <definedName name="__________________DAT18">#REF!</definedName>
    <definedName name="__________________DAT19">'[10]Gs a recuperar APSA'!#REF!</definedName>
    <definedName name="__________________DAT2">#REF!</definedName>
    <definedName name="__________________DAT20">'[10]Gs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'[9]Bs.Uso Trim.'!$Z$5</definedName>
    <definedName name="__________________FEB95">'[9]Bs.Uso Trim.'!$Z$6</definedName>
    <definedName name="__________________JUN95">'[9]Bs.Uso Trim.'!$Z$10</definedName>
    <definedName name="__________________MAR95">'[9]Bs.Uso Trim.'!$Z$7</definedName>
    <definedName name="__________________MAY95">'[9]Bs.Uso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'[9]Bs.Uso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'[9]Bs.Uso Trim.'!$Z$5</definedName>
    <definedName name="_________________FEB95">'[9]Bs.Uso Trim.'!$Z$6</definedName>
    <definedName name="_________________jun93">#REF!</definedName>
    <definedName name="_________________jun94">#REF!</definedName>
    <definedName name="_________________JUN95">'[9]Bs.Uso Trim.'!$Z$10</definedName>
    <definedName name="_________________mar94">#REF!</definedName>
    <definedName name="_________________MAR95">'[9]Bs.Uso Trim.'!$Z$7</definedName>
    <definedName name="_________________MAY95">'[9]Bs.Uso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'[9]Bs.Uso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'[9]Bs.Uso Trim.'!$Z$5</definedName>
    <definedName name="________________FEB95">'[9]Bs.Uso Trim.'!$Z$6</definedName>
    <definedName name="________________jun93">#REF!</definedName>
    <definedName name="________________jun94">#REF!</definedName>
    <definedName name="________________JUN95">'[9]Bs.Uso Trim.'!$Z$10</definedName>
    <definedName name="________________mar94">#REF!</definedName>
    <definedName name="________________MAR95">'[9]Bs.Uso Trim.'!$Z$7</definedName>
    <definedName name="________________MAY95">'[9]Bs.Uso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'[9]Bs.Uso Trim.'!$Z$8</definedName>
    <definedName name="_______________DAT1">#REF!</definedName>
    <definedName name="_______________DAT10">#REF!</definedName>
    <definedName name="_______________DAT11">#REF!</definedName>
    <definedName name="_______________DAT12">'[3]IRSA HIST'!#REF!</definedName>
    <definedName name="_______________DAT13">'[3]IRSA HIST'!#REF!</definedName>
    <definedName name="_______________DAT14">#REF!</definedName>
    <definedName name="_______________DAT15">#REF!</definedName>
    <definedName name="_______________DAT16">'[4]2.1 -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'[9]Bs.Uso Trim.'!$Z$5</definedName>
    <definedName name="_______________FEB95">'[9]Bs.Uso Trim.'!$Z$6</definedName>
    <definedName name="_______________jun93">#REF!</definedName>
    <definedName name="_______________jun94">#REF!</definedName>
    <definedName name="_______________JUN95">'[9]Bs.Uso Trim.'!$Z$10</definedName>
    <definedName name="_______________mar94">#REF!</definedName>
    <definedName name="_______________MAR95">'[9]Bs.Uso Trim.'!$Z$7</definedName>
    <definedName name="_______________MAY95">'[9]Bs.Uso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'[9]Bs.Uso Trim.'!$Z$8</definedName>
    <definedName name="______________DAT1">#REF!</definedName>
    <definedName name="______________DAT10">#REF!</definedName>
    <definedName name="______________DAT11">#REF!</definedName>
    <definedName name="______________DAT12">'[11]IRSA HIST'!#REF!</definedName>
    <definedName name="______________DAT13">'[11]IRSA HIST'!#REF!</definedName>
    <definedName name="______________DAT14">#REF!</definedName>
    <definedName name="______________DAT15">#REF!</definedName>
    <definedName name="______________DAT16">'[12]2.1 -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'[9]Bs.Uso Trim.'!$Z$5</definedName>
    <definedName name="______________FEB95">'[9]Bs.Uso Trim.'!$Z$6</definedName>
    <definedName name="______________jun93">#REF!</definedName>
    <definedName name="______________jun94">#REF!</definedName>
    <definedName name="______________JUN95">'[9]Bs.Uso Trim.'!$Z$10</definedName>
    <definedName name="______________mar94">#REF!</definedName>
    <definedName name="______________MAR95">'[9]Bs.Uso Trim.'!$Z$7</definedName>
    <definedName name="______________MAY95">'[9]Bs.Uso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'[9]Bs.Uso Trim.'!$Z$8</definedName>
    <definedName name="_____________DAT1">'[11]IRSA HIST'!#REF!</definedName>
    <definedName name="_____________DAT10">'[11]IRSA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'[11]IRSA HIST'!#REF!</definedName>
    <definedName name="_____________DAT7">'[11]IRSA HIST'!#REF!</definedName>
    <definedName name="_____________DAT8">#REF!</definedName>
    <definedName name="_____________DAT9">'[11]IRSA HIST'!#REF!</definedName>
    <definedName name="_____________dic93">#REF!</definedName>
    <definedName name="_____________dic94">#REF!</definedName>
    <definedName name="_____________ENE95">'[9]Bs.Uso Trim.'!$Z$5</definedName>
    <definedName name="_____________FEB95">'[9]Bs.Uso Trim.'!$Z$6</definedName>
    <definedName name="_____________jun93">#REF!</definedName>
    <definedName name="_____________jun94">#REF!</definedName>
    <definedName name="_____________JUN95">'[9]Bs.Uso Trim.'!$Z$10</definedName>
    <definedName name="_____________mar94">#REF!</definedName>
    <definedName name="_____________MAR95">'[9]Bs.Uso Trim.'!$Z$7</definedName>
    <definedName name="_____________MAY95">'[9]Bs.Uso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'[9]Bs.Uso Trim.'!$Z$8</definedName>
    <definedName name="____________DAT1">#REF!</definedName>
    <definedName name="____________DAT10">#REF!</definedName>
    <definedName name="____________DAT11">#REF!</definedName>
    <definedName name="____________DAT12">'[11]IRSA HIST'!#REF!</definedName>
    <definedName name="____________DAT13">'[11]IRSA HIST'!#REF!</definedName>
    <definedName name="____________DAT14">#REF!</definedName>
    <definedName name="____________DAT15">#REF!</definedName>
    <definedName name="____________DAT16">'[12]2.1 - Mayor Otros Créditos'!#REF!</definedName>
    <definedName name="____________DAT17">#REF!</definedName>
    <definedName name="____________DAT18">#REF!</definedName>
    <definedName name="____________DAT19">'[10]Gs a recuperar APSA'!#REF!</definedName>
    <definedName name="____________DAT2">#REF!</definedName>
    <definedName name="____________DAT20">'[10]Gs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'[9]Bs.Uso Trim.'!$Z$5</definedName>
    <definedName name="____________FEB95">'[9]Bs.Uso Trim.'!$Z$6</definedName>
    <definedName name="____________jun93">#REF!</definedName>
    <definedName name="____________jun94">#REF!</definedName>
    <definedName name="____________JUN95">'[9]Bs.Uso Trim.'!$Z$10</definedName>
    <definedName name="____________mar94">#REF!</definedName>
    <definedName name="____________MAR95">'[9]Bs.Uso Trim.'!$Z$7</definedName>
    <definedName name="____________MAY95">'[9]Bs.Uso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'[9]Bs.Uso Trim.'!$Z$8</definedName>
    <definedName name="___________DAT1">'[11]IRSA HIST'!#REF!</definedName>
    <definedName name="___________DAT10">'[11]IRSA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[13]Condonación!#REF!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[5]Condonación!#REF!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'[11]IRSA HIST'!#REF!</definedName>
    <definedName name="___________DAT7">'[11]IRSA HIST'!#REF!</definedName>
    <definedName name="___________DAT8">#REF!</definedName>
    <definedName name="___________DAT9">'[11]IRSA HIST'!#REF!</definedName>
    <definedName name="___________dic93">#REF!</definedName>
    <definedName name="___________dic94">#REF!</definedName>
    <definedName name="___________ENE95">'[9]Bs.Uso Trim.'!$Z$5</definedName>
    <definedName name="___________FEB95">'[9]Bs.Uso Trim.'!$Z$6</definedName>
    <definedName name="___________jun93">#REF!</definedName>
    <definedName name="___________jun94">#REF!</definedName>
    <definedName name="___________JUN95">'[9]Bs.Uso Trim.'!$Z$10</definedName>
    <definedName name="___________mar94">#REF!</definedName>
    <definedName name="___________MAR95">'[9]Bs.Uso Trim.'!$Z$7</definedName>
    <definedName name="___________MAY95">'[9]Bs.Uso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'[9]Bs.Uso Trim.'!$Z$8</definedName>
    <definedName name="__________DAT1">'[14]1211600001'!#REF!</definedName>
    <definedName name="__________DAT10">#REF!</definedName>
    <definedName name="__________DAT11">#REF!</definedName>
    <definedName name="__________DAT12">'[15]IRSA HIST'!#REF!</definedName>
    <definedName name="__________DAT13">'[15]IRSA HIST'!#REF!</definedName>
    <definedName name="__________DAT14">#REF!</definedName>
    <definedName name="__________DAT15">#REF!</definedName>
    <definedName name="__________DAT16">'[16]2.1 - Mayor Otros Créditos'!#REF!</definedName>
    <definedName name="__________DAT17">[13]Condonación!#REF!</definedName>
    <definedName name="__________DAT18">#REF!</definedName>
    <definedName name="__________DAT19">'[10]Gs a recuperar APSA'!#REF!</definedName>
    <definedName name="__________DAT2">'[17]Cruce-Aging'!#REF!</definedName>
    <definedName name="__________DAT20">'[10]Gs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'[17]Cruce-Aging'!#REF!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'[17]Cruce-Aging'!#REF!</definedName>
    <definedName name="__________DAT5">'[17]Cruce-Aging'!#REF!</definedName>
    <definedName name="__________DAT6">'[17]Cruce-Aging'!#REF!</definedName>
    <definedName name="__________DAT7">'[17]Cruce-Aging'!#REF!</definedName>
    <definedName name="__________DAT8">'[17]Cruce-Aging'!#REF!</definedName>
    <definedName name="__________dat88">[18]Hoja1!$A$2:$A$16870</definedName>
    <definedName name="__________DAT9">#REF!</definedName>
    <definedName name="__________dic93">#REF!</definedName>
    <definedName name="__________dic94">#REF!</definedName>
    <definedName name="__________ENE95">'[9]Bs.Uso Trim.'!$Z$5</definedName>
    <definedName name="__________FEB95">'[9]Bs.Uso Trim.'!$Z$6</definedName>
    <definedName name="__________jun93">#REF!</definedName>
    <definedName name="__________jun94">#REF!</definedName>
    <definedName name="__________JUN95">'[9]Bs.Uso Trim.'!$Z$10</definedName>
    <definedName name="__________mar94">#REF!</definedName>
    <definedName name="__________MAR95">'[9]Bs.Uso Trim.'!$Z$7</definedName>
    <definedName name="__________MAY95">'[9]Bs.Uso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'[9]Bs.Uso Trim.'!$Z$8</definedName>
    <definedName name="_________DAT1">'[14]1211600001'!#REF!</definedName>
    <definedName name="_________DAT10">'[17]Cruce-Aging'!#REF!</definedName>
    <definedName name="_________DAT11">'[17]Cruce-Aging'!#REF!</definedName>
    <definedName name="_________DAT12">'[17]Cruce-Aging'!#REF!</definedName>
    <definedName name="_________DAT13">'[17]Cruce-Aging'!#REF!</definedName>
    <definedName name="_________DAT14">'[17]Cruce-Aging'!#REF!</definedName>
    <definedName name="_________DAT15">'[17]Cruce-Aging'!#REF!</definedName>
    <definedName name="_________DAT16">'[17]Cruce-Aging'!#REF!</definedName>
    <definedName name="_________DAT17">'[17]Cruce-Aging'!#REF!</definedName>
    <definedName name="_________DAT18">'[17]Cruce-Aging'!#REF!</definedName>
    <definedName name="_________DAT19">'[19]diferencia cbio prest'!#REF!</definedName>
    <definedName name="_________DAT2">'[17]Cruce-Aging'!#REF!</definedName>
    <definedName name="_________DAT20">'[19]diferencia cbio prest'!#REF!</definedName>
    <definedName name="_________DAT21">[13]Condonación!#REF!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'[17]Cruce-Aging'!#REF!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'[17]Cruce-Aging'!#REF!</definedName>
    <definedName name="_________DAT5">'[17]Cruce-Aging'!#REF!</definedName>
    <definedName name="_________DAT6">'[17]Cruce-Aging'!#REF!</definedName>
    <definedName name="_________DAT7">'[17]Cruce-Aging'!#REF!</definedName>
    <definedName name="_________DAT8">'[17]Cruce-Aging'!#REF!</definedName>
    <definedName name="_________DAT87">[20]Hoja1!#REF!</definedName>
    <definedName name="_________DAT88">[20]Hoja1!#REF!</definedName>
    <definedName name="_________DAT9">'[17]Cruce-Aging'!#REF!</definedName>
    <definedName name="_________dic93">#REF!</definedName>
    <definedName name="_________dic94">#REF!</definedName>
    <definedName name="_________ENE95">'[9]Bs.Uso Trim.'!$Z$5</definedName>
    <definedName name="_________FEB95">'[9]Bs.Uso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'[9]Bs.Uso Trim.'!$Z$9</definedName>
    <definedName name="_________RIV2">'[21]Sarmiento 517'!#REF!</definedName>
    <definedName name="_________RIV3">'[21]Sarmiento 517'!#REF!</definedName>
    <definedName name="_________sag3">#REF!</definedName>
    <definedName name="_________SAR10">'[21]Reconquista 823'!#REF!</definedName>
    <definedName name="_________SAR5">'[21]Reconquista 823'!#REF!</definedName>
    <definedName name="_________SAR80">'[21]Reconquista 823'!#REF!</definedName>
    <definedName name="_________set94">#REF!</definedName>
    <definedName name="_________set95">#REF!</definedName>
    <definedName name="________ABR95">'[9]Bs.Uso Trim.'!$Z$8</definedName>
    <definedName name="________DAT1">'[14]1211600001'!#REF!</definedName>
    <definedName name="________DAT10">'[17]Cruce-Aging'!#REF!</definedName>
    <definedName name="________DAT11">'[17]Cruce-Aging'!#REF!</definedName>
    <definedName name="________DAT12">'[17]Cruce-Aging'!#REF!</definedName>
    <definedName name="________DAT13">'[17]Cruce-Aging'!#REF!</definedName>
    <definedName name="________DAT14">'[17]Cruce-Aging'!#REF!</definedName>
    <definedName name="________DAT15">'[17]Cruce-Aging'!#REF!</definedName>
    <definedName name="________DAT16">'[17]Cruce-Aging'!#REF!</definedName>
    <definedName name="________DAT17">'[17]Cruce-Aging'!#REF!</definedName>
    <definedName name="________DAT18">'[17]Cruce-Aging'!#REF!</definedName>
    <definedName name="________DAT19">'[19]diferencia cbio prest'!#REF!</definedName>
    <definedName name="________DAT2">'[17]Cruce-Aging'!#REF!</definedName>
    <definedName name="________DAT20">'[19]diferencia cbio prest'!#REF!</definedName>
    <definedName name="________DAT21">[13]Condonación!#REF!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'[17]Cruce-Aging'!#REF!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'[17]Cruce-Aging'!#REF!</definedName>
    <definedName name="________DAT5">'[17]Cruce-Aging'!#REF!</definedName>
    <definedName name="________DAT6">'[17]Cruce-Aging'!#REF!</definedName>
    <definedName name="________DAT7">'[17]Cruce-Aging'!#REF!</definedName>
    <definedName name="________DAT8">'[17]Cruce-Aging'!#REF!</definedName>
    <definedName name="________DAT87">[20]Hoja1!#REF!</definedName>
    <definedName name="________DAT88">[20]Hoja1!#REF!</definedName>
    <definedName name="________DAT9">'[17]Cruce-Aging'!#REF!</definedName>
    <definedName name="________dic93">#REF!</definedName>
    <definedName name="________dic94">#REF!</definedName>
    <definedName name="________ENE95">'[9]Bs.Uso Trim.'!$Z$5</definedName>
    <definedName name="________FEB95">'[9]Bs.Uso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'[9]Bs.Uso Trim.'!$Z$9</definedName>
    <definedName name="________res12">'[22]Datos del Balance'!$B$8</definedName>
    <definedName name="________RIV2">'[21]Sarmiento 517'!#REF!</definedName>
    <definedName name="________RIV3">'[21]Sarmiento 517'!#REF!</definedName>
    <definedName name="________sag3">#REF!</definedName>
    <definedName name="________SAR10">'[21]Reconquista 823'!#REF!</definedName>
    <definedName name="________SAR5">'[21]Reconquista 823'!#REF!</definedName>
    <definedName name="________SAR80">'[21]Reconquista 823'!#REF!</definedName>
    <definedName name="________set94">#REF!</definedName>
    <definedName name="________set95">#REF!</definedName>
    <definedName name="_______ABR95">'[9]Bs.Uso Trim.'!$Z$8</definedName>
    <definedName name="_______DAT1">'[14]1211600001'!#REF!</definedName>
    <definedName name="_______DAT10">'[17]Cruce-Aging'!#REF!</definedName>
    <definedName name="_______DAT11">'[17]Cruce-Aging'!#REF!</definedName>
    <definedName name="_______DAT12">'[17]Cruce-Aging'!#REF!</definedName>
    <definedName name="_______DAT13">'[17]Cruce-Aging'!#REF!</definedName>
    <definedName name="_______DAT14">'[17]Cruce-Aging'!#REF!</definedName>
    <definedName name="_______DAT15">'[17]Cruce-Aging'!#REF!</definedName>
    <definedName name="_______DAT16">'[17]Cruce-Aging'!#REF!</definedName>
    <definedName name="_______DAT17">'[17]Cruce-Aging'!#REF!</definedName>
    <definedName name="_______DAT18">'[17]Cruce-Aging'!#REF!</definedName>
    <definedName name="_______DAT19">'[19]diferencia cbio prest'!#REF!</definedName>
    <definedName name="_______DAT2">'[17]Cruce-Aging'!#REF!</definedName>
    <definedName name="_______DAT20">'[19]diferencia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'[17]Cruce-Aging'!#REF!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'[17]Cruce-Aging'!#REF!</definedName>
    <definedName name="_______DAT5">'[17]Cruce-Aging'!#REF!</definedName>
    <definedName name="_______DAT6">'[17]Cruce-Aging'!#REF!</definedName>
    <definedName name="_______DAT7">'[17]Cruce-Aging'!#REF!</definedName>
    <definedName name="_______DAT8">'[17]Cruce-Aging'!#REF!</definedName>
    <definedName name="_______DAT87">[23]Hoja1!#REF!</definedName>
    <definedName name="_______DAT88">[23]Hoja1!#REF!</definedName>
    <definedName name="_______DAT9">'[17]Cruce-Aging'!#REF!</definedName>
    <definedName name="_______dic20">#REF!</definedName>
    <definedName name="_______dic93">#REF!</definedName>
    <definedName name="_______dic94">#REF!</definedName>
    <definedName name="_______ENE95">'[9]Bs.Uso Trim.'!$Z$5</definedName>
    <definedName name="_______FEB95">'[9]Bs.Uso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'[9]Bs.Uso Trim.'!$Z$9</definedName>
    <definedName name="_______res12">'[24]Datos del Balance'!$B$8</definedName>
    <definedName name="_______RIV2">'[21]Sarmiento 517'!#REF!</definedName>
    <definedName name="_______RIV3">'[21]Sarmiento 517'!#REF!</definedName>
    <definedName name="_______sag3">#REF!</definedName>
    <definedName name="_______SAR10">'[21]Reconquista 823'!#REF!</definedName>
    <definedName name="_______SAR5">'[21]Reconquista 823'!#REF!</definedName>
    <definedName name="_______SAR80">'[21]Reconquista 823'!#REF!</definedName>
    <definedName name="_______set94">#REF!</definedName>
    <definedName name="_______set95">#REF!</definedName>
    <definedName name="______ABR95">'[9]Bs.Uso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[20]Hoja1!#REF!</definedName>
    <definedName name="______DAT88">[20]Hoja1!#REF!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'[9]Bs.Uso Trim.'!$Z$5</definedName>
    <definedName name="______FEB95">'[9]Bs.Uso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'[9]Bs.Uso Trim.'!$Z$9</definedName>
    <definedName name="______res12">'[24]Datos del Balance'!$B$8</definedName>
    <definedName name="______RIV2">'[21]Sarmiento 517'!#REF!</definedName>
    <definedName name="______RIV3">'[21]Sarmiento 517'!#REF!</definedName>
    <definedName name="______sag3">#REF!</definedName>
    <definedName name="______SAR10">'[21]Reconquista 823'!#REF!</definedName>
    <definedName name="______SAR5">'[21]Reconquista 823'!#REF!</definedName>
    <definedName name="______SAR80">'[21]Reconquista 823'!#REF!</definedName>
    <definedName name="______set94">#REF!</definedName>
    <definedName name="______set95">#REF!</definedName>
    <definedName name="_____ABR95">'[9]Bs.Uso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[20]Hoja1!#REF!</definedName>
    <definedName name="_____DAT88">[20]Hoja1!#REF!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'[9]Bs.Uso Trim.'!$Z$5</definedName>
    <definedName name="_____FEB95">'[9]Bs.Uso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'[9]Bs.Uso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[25]BDP!#REF!</definedName>
    <definedName name="_____PAG5">#REF!</definedName>
    <definedName name="_____PAG6">#REF!</definedName>
    <definedName name="_____PAG7">[25]BDP!#REF!</definedName>
    <definedName name="_____PAG8">#REF!</definedName>
    <definedName name="_____PAG9">#REF!</definedName>
    <definedName name="_____res12">'[24]Datos del Balance'!$B$8</definedName>
    <definedName name="_____RIV2">'[21]Sarmiento 517'!#REF!</definedName>
    <definedName name="_____RIV3">'[21]Sarmiento 517'!#REF!</definedName>
    <definedName name="_____sag3">#REF!</definedName>
    <definedName name="_____SAR10">'[21]Reconquista 823'!#REF!</definedName>
    <definedName name="_____SAR5">'[21]Reconquista 823'!#REF!</definedName>
    <definedName name="_____SAR80">'[21]Reconquista 823'!#REF!</definedName>
    <definedName name="_____set94">#REF!</definedName>
    <definedName name="_____set95">#REF!</definedName>
    <definedName name="____ABR95">'[9]Bs.Uso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[20]Hoja1!#REF!</definedName>
    <definedName name="____DAT88">[20]Hoja1!#REF!</definedName>
    <definedName name="____DAT9">#REF!</definedName>
    <definedName name="____dic20">#REF!</definedName>
    <definedName name="____dic93">#REF!</definedName>
    <definedName name="____dic94">#REF!</definedName>
    <definedName name="____ENE95">'[9]Bs.Uso Trim.'!$Z$5</definedName>
    <definedName name="____FEB95">'[9]Bs.Uso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'[9]Bs.Uso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[25]BDP!#REF!</definedName>
    <definedName name="____PAG5">#REF!</definedName>
    <definedName name="____PAG6">#REF!</definedName>
    <definedName name="____PAG7">[25]BDP!#REF!</definedName>
    <definedName name="____PAG8">#REF!</definedName>
    <definedName name="____PAG9">#REF!</definedName>
    <definedName name="____res12">'[24]Datos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'[9]Bs.Uso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[20]Hoja1!#REF!</definedName>
    <definedName name="___DAT88">[20]Hoja1!#REF!</definedName>
    <definedName name="___DAT9">#REF!</definedName>
    <definedName name="___dic20">#REF!</definedName>
    <definedName name="___dic93">#REF!</definedName>
    <definedName name="___dic94">#REF!</definedName>
    <definedName name="___ENE95">'[9]Bs.Uso Trim.'!$Z$5</definedName>
    <definedName name="___FEB95">'[9]Bs.Uso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'[9]Bs.Uso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[25]BDP!#REF!</definedName>
    <definedName name="___PAG5">#REF!</definedName>
    <definedName name="___PAG6">#REF!</definedName>
    <definedName name="___PAG7">[25]BDP!#REF!</definedName>
    <definedName name="___PAG8">#REF!</definedName>
    <definedName name="___PAG9">#REF!</definedName>
    <definedName name="___res12">'[24]Datos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[26]PS!#REF!</definedName>
    <definedName name="__123Graph_C" hidden="1">[27]PREVCINE!$D$11:$D$59</definedName>
    <definedName name="__123Graph_D" hidden="1">'[28]1998'!#REF!</definedName>
    <definedName name="__123Graph_F" hidden="1">[29]Resultado!#REF!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'[9]Bs.Uso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[20]Hoja1!#REF!</definedName>
    <definedName name="__DAT88">[20]Hoja1!#REF!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'[9]Bs.Uso Trim.'!$Z$5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'[9]Bs.Uso Trim.'!$Z$6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'[9]Bs.Uso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[25]BDP!#REF!</definedName>
    <definedName name="__PAG5">#REF!</definedName>
    <definedName name="__PAG6">#REF!</definedName>
    <definedName name="__PAG7">[25]BDP!#REF!</definedName>
    <definedName name="__PAG8">#REF!</definedName>
    <definedName name="__PAG9">#REF!</definedName>
    <definedName name="__res12">'[24]Datos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'[30]Cross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'[30]Cross Bdr'!$C$71:$AL$71</definedName>
    <definedName name="_3__123Graph_BCHART_1" hidden="1">'[30]Cross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'[30]Cross Bdr'!$C$71:$AL$71</definedName>
    <definedName name="_4__123Graph_BCHART_1" hidden="1">'[30]Cross Bdr'!$C$73:$AL$73</definedName>
    <definedName name="_4__123Graph_CCHART_1" hidden="1">'[30]Cross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'[30]Cross Bdr'!$C$73:$AL$73</definedName>
    <definedName name="_5__123Graph_CCHART_1" hidden="1">'[30]Cross Bdr'!$C$72:$AL$72</definedName>
    <definedName name="_5__123Graph_XCHART_1" hidden="1">'[30]Cross Bdr'!$C$68:$AL$68</definedName>
    <definedName name="_6___________________ANEX_H">#REF!</definedName>
    <definedName name="_6__123Graph_CCHART_1" hidden="1">'[30]Cross Bdr'!$C$72:$AL$72</definedName>
    <definedName name="_6__123Graph_XCHART_1" hidden="1">'[30]Cross Bdr'!$C$68:$AL$68</definedName>
    <definedName name="_6ANEX_H">#REF!</definedName>
    <definedName name="_7__________________ANEX_A">#REF!</definedName>
    <definedName name="_7__123Graph_XCHART_1" hidden="1">'[30]Cross Bdr'!$C$68:$AL$68</definedName>
    <definedName name="_7_0_F" hidden="1">'[31]Inc. St'!#REF!</definedName>
    <definedName name="_8__________________ANEX_H">#REF!</definedName>
    <definedName name="_8_0_F" hidden="1">'[31]Inc. St'!#REF!</definedName>
    <definedName name="_8ANEX_H">#REF!</definedName>
    <definedName name="_8F" hidden="1">'[31]Inc. St'!#REF!</definedName>
    <definedName name="_9_________________ANEX_A">#REF!</definedName>
    <definedName name="_9_0_F" hidden="1">'[31]Inc. St'!#REF!</definedName>
    <definedName name="_ABR95">'[9]Bs.Uso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'[32]IRSA HIST'!#REF!</definedName>
    <definedName name="_DAT1">#REF!</definedName>
    <definedName name="_DAT10">#REF!</definedName>
    <definedName name="_dat100">[18]Hoja1!$J$2:$J$16870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[33]Hoja1!$B$2:$B$27705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[23]Hoja1!#REF!</definedName>
    <definedName name="_DAT88">[23]Hoja1!#REF!</definedName>
    <definedName name="_DAT89">#REF!</definedName>
    <definedName name="_DAT9">#REF!</definedName>
    <definedName name="_DAT90">#REF!</definedName>
    <definedName name="_DAT91">#REF!</definedName>
    <definedName name="_dat99">[33]Hoja1!$A$2:$A$27705</definedName>
    <definedName name="_dic20">#REF!</definedName>
    <definedName name="_dic93">#REF!</definedName>
    <definedName name="_dic94">#REF!</definedName>
    <definedName name="_DLX2.USE">#REF!</definedName>
    <definedName name="_ENE95">'[9]Bs.Uso Trim.'!$Z$5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'[9]Bs.Uso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'[9]Bs.Uso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0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[25]BDP!#REF!</definedName>
    <definedName name="_PAG5">#REF!</definedName>
    <definedName name="_PAG6">#REF!</definedName>
    <definedName name="_PAG7">[25]BDP!#REF!</definedName>
    <definedName name="_pag77">[25]BDP!#REF!</definedName>
    <definedName name="_PAG8">#REF!</definedName>
    <definedName name="_PAG9">#REF!</definedName>
    <definedName name="_Parse_In" hidden="1">[34]AP!#REF!</definedName>
    <definedName name="_Parse_Out" hidden="1">[34]AP!#REF!</definedName>
    <definedName name="_PLZ99">#REF!</definedName>
    <definedName name="_Provisiones">#REF!</definedName>
    <definedName name="_R">#REF!</definedName>
    <definedName name="_REF2">[35]BASE!$F$3:OFFSET([35]BASE!$I$3,[35]BASE!$I$1-3,0)</definedName>
    <definedName name="_Regression_Int" hidden="1">1</definedName>
    <definedName name="_res12">'[24]Datos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'[36]#¡REF'!$A$1:$N$128</definedName>
    <definedName name="_SEG97">'[36]#¡REF'!$A$1:$N$86</definedName>
    <definedName name="_set94">#REF!</definedName>
    <definedName name="_set95">#REF!</definedName>
    <definedName name="_SGD99">#REF!</definedName>
    <definedName name="_Sort" hidden="1">#REF!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 hidden="1">#REF!</definedName>
    <definedName name="A.R.T.">#REF!</definedName>
    <definedName name="A_impresión_IM">'[1]Anexo C'!$A$1:$L$79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[35]BASE!$K$3:OFFSET([35]BASE!$N$3,[35]BASE!$N$1-3,0)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'[36]#¡REF'!$C$38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hidden="1">{"'TG'!$A$1:$L$37"}</definedName>
    <definedName name="ASS_1" hidden="1">{"'TG'!$A$1:$L$37"}</definedName>
    <definedName name="ATR">#REF!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'[1]Nota 8'!$F$101</definedName>
    <definedName name="BCI">#REF!</definedName>
    <definedName name="BCII">#REF!</definedName>
    <definedName name="BCNC">'[1]Nota 8'!$F$104</definedName>
    <definedName name="BDU">'[1]Bce Patrim'!$C$20</definedName>
    <definedName name="BDUU">'[55]Bce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'[56]bean future'!#REF!</definedName>
    <definedName name="BLPH2" hidden="1">#REF!</definedName>
    <definedName name="BLPH20" hidden="1">'[56]bean future'!#REF!</definedName>
    <definedName name="BLPH21" hidden="1">'[56]bean future'!#REF!</definedName>
    <definedName name="BLPH22" hidden="1">'[56]bean future'!#REF!</definedName>
    <definedName name="BLPH23" hidden="1">'[56]bean future'!#REF!</definedName>
    <definedName name="BLPH24" hidden="1">'[56]bean future'!#REF!</definedName>
    <definedName name="BLPH25" hidden="1">'[56]bean future'!#REF!</definedName>
    <definedName name="BLPH26" hidden="1">'[56]bean future'!#REF!</definedName>
    <definedName name="BLPH27" hidden="1">'[56]bean future'!#REF!</definedName>
    <definedName name="BLPH28" hidden="1">'[56]bean future'!#REF!</definedName>
    <definedName name="BLPH29" hidden="1">'[56]bean future'!#REF!</definedName>
    <definedName name="BLPH3" hidden="1">#REF!</definedName>
    <definedName name="BLPH30" hidden="1">'[56]bean future'!#REF!</definedName>
    <definedName name="BLPH31" hidden="1">'[56]bean future'!#REF!</definedName>
    <definedName name="BLPH32" hidden="1">'[56]bean future'!#REF!</definedName>
    <definedName name="BLPH33" hidden="1">'[56]bean future'!#REF!</definedName>
    <definedName name="BLPH34" hidden="1">[57]formula!$A$4</definedName>
    <definedName name="BLPH35" hidden="1">'[58]wheat future'!$A$3</definedName>
    <definedName name="BLPH36" hidden="1">'[59]corn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'[60]Anticipos pend al 31-12-08'!#REF!</definedName>
    <definedName name="BUSO">#REF!</definedName>
    <definedName name="busos">#REF!</definedName>
    <definedName name="buysell">#REF!</definedName>
    <definedName name="by">#REF!</definedName>
    <definedName name="C_CONT.">'[1]Anexo C'!#REF!</definedName>
    <definedName name="CA">#REF!</definedName>
    <definedName name="CAAN1">#REF!</definedName>
    <definedName name="CAAN2">#REF!</definedName>
    <definedName name="Cabezas">#REF!</definedName>
    <definedName name="CACOAD">[61]FAZENDAS!$C$2:$C$18</definedName>
    <definedName name="CACOAR">[61]FAZENDAS!$L$2:$L$18</definedName>
    <definedName name="CACOD">[61]FAZENDAS!$A$2:$A$18</definedName>
    <definedName name="CACODPRO">[61]FAZENDAS!$D$2:$D$18</definedName>
    <definedName name="CAD">#REF!</definedName>
    <definedName name="CADES">[61]FAZENDAS!$B$2:$B$18</definedName>
    <definedName name="CAHASTOT">[61]FAZENDAS!$I$6:$I$18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'[62]canonh-marzo'!$A$22:$M$47</definedName>
    <definedName name="canonene">'[62]canonh-marzo'!$A$49:$M$66</definedName>
    <definedName name="canonfeb">'[62]canonh-marzo'!$A$67:$M$80</definedName>
    <definedName name="canonmar">'[62]canonh-marzo'!$A$81:$M$91</definedName>
    <definedName name="CAPATRI">#REF!</definedName>
    <definedName name="CAPEX2">'[63]I.5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'[64]Summary Budget'!#REF!</definedName>
    <definedName name="CAT">#REF!</definedName>
    <definedName name="CATICA">[61]FAZENDAS!$G$2:$G$18</definedName>
    <definedName name="CAUTA">[61]FAZENDAS!$J$2:$J$18</definedName>
    <definedName name="CAZONAG">[61]FAZENDAS!$E$2:$E$18</definedName>
    <definedName name="CBWorkbookPriority" hidden="1">-2098916030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[65]HASA!#REF!</definedName>
    <definedName name="cdsqwew">#REF!</definedName>
    <definedName name="Ceco_Div">[66]Param!$C$2:$C$106</definedName>
    <definedName name="Centros_costos">[67]Param!$D$2:$D$80</definedName>
    <definedName name="Centros_costos___0">#REF!</definedName>
    <definedName name="CER">[68]Sheet3!$A$1:$B$65536</definedName>
    <definedName name="CFC">'[1]Nota 8'!$F$165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[66]Param!#REF!</definedName>
    <definedName name="cli">'[69]Por Cliente'!$A$1</definedName>
    <definedName name="CLIENT_NAME">[70]Básico!$D$3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[34]AP!$B$3:$AY$45,[34]AP!$B$56:$AY$95,[34]AP!$B$98:$AY$145,[34]AP!$B$148:$AY$175</definedName>
    <definedName name="companies">[71]Tables!$F$4:$F$56</definedName>
    <definedName name="Company">[72]Controls!$C$6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hidden="1">{"'Sheet1'!$A$1:$H$145"}</definedName>
    <definedName name="COMPRAS">#REF!</definedName>
    <definedName name="COMPRASMES">'[73]compra de cartera'!$C$48:$D$51</definedName>
    <definedName name="COMPRATOT">'[73]compra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hidden="1">{"'Sheet1'!$A$1:$H$145"}</definedName>
    <definedName name="controle_arrendamento" hidden="1">{"'Sheet1'!$A$1:$H$145"}</definedName>
    <definedName name="controle_sugarcane_grains" hidden="1">{"'Sheet1'!$A$1:$H$145"}</definedName>
    <definedName name="copia">'[74]Datos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[75]Hoja1!$I$2:$I$24</definedName>
    <definedName name="COSTTM">'[43]MONTANTE 1'!#REF!</definedName>
    <definedName name="COTERET">#REF!</definedName>
    <definedName name="CPC">'[1]Nota 8'!$F$52</definedName>
    <definedName name="CPP">'[1]Nota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[76]Parámetros!$C$22</definedName>
    <definedName name="CRPCresud">[76]Parámetros!$E$22</definedName>
    <definedName name="CRPIrsa">[76]Parámetros!$D$22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[77]NOTAS!#REF!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[67]Param!$A$2:$A$2835</definedName>
    <definedName name="Cuentas___0">#REF!</definedName>
    <definedName name="CUG_Agua">#REF!</definedName>
    <definedName name="Cultura">#REF!</definedName>
    <definedName name="Culturas">[78]Listas!$B$6:$B$32</definedName>
    <definedName name="CUO">#REF!</definedName>
    <definedName name="Cuota_Fija">#REF!</definedName>
    <definedName name="Cuota_Telefono">#REF!</definedName>
    <definedName name="cupon_cs">[65]HASA!#REF!</definedName>
    <definedName name="cupon_hasa">[65]HASA!#REF!</definedName>
    <definedName name="custos">[78]Listas!$H$6:$H$26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'[1]Nota 8'!$F$20</definedName>
    <definedName name="D">[79]AP!#REF!</definedName>
    <definedName name="dad">[80]ingresos!#REF!</definedName>
    <definedName name="dafklñj">[81]HASA!#REF!</definedName>
    <definedName name="DAILEYC">#REF!</definedName>
    <definedName name="DAT">[82]otr_rio!#REF!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[83]Data!$B$10:$P$120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[84]Base!#REF!</definedName>
    <definedName name="DATA25">[84]Base!#REF!</definedName>
    <definedName name="DATA26">[84]Base!#REF!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[85]Base!#REF!</definedName>
    <definedName name="DATA56">[85]Base!#REF!</definedName>
    <definedName name="DATA6">#REF!</definedName>
    <definedName name="DATA7">#REF!</definedName>
    <definedName name="DATA8">#REF!</definedName>
    <definedName name="DATA9">#REF!</definedName>
    <definedName name="DatabaseI">[86]GABR!$A$1:$J$224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[72]Controls!$D$17</definedName>
    <definedName name="DATOS">'[43]MONTANTE 1'!#REF!</definedName>
    <definedName name="DatosExternos1_1">#REF!</definedName>
    <definedName name="DatosExternos5">#REF!</definedName>
    <definedName name="datosh">[87]BASE!$A$5:$HF$68</definedName>
    <definedName name="DATT">#REF!</definedName>
    <definedName name="dd">'[3]IRSA HIST'!#REF!</definedName>
    <definedName name="DD_Curr">[88]Currency!$C$3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'[89]Deuda Estructural'!#REF!</definedName>
    <definedName name="DE_APSA_ARS_sinONCC">#REF!</definedName>
    <definedName name="DE_APSA_ARSC">#REF!</definedName>
    <definedName name="DE_APSA_ARSsinONCC">#REF!</definedName>
    <definedName name="DE_APSA_USD">'[89]Deuda Estructural'!#REF!</definedName>
    <definedName name="DE_APSA_USD_sinONCC">#REF!</definedName>
    <definedName name="DE_APSA_USDC">#REF!</definedName>
    <definedName name="De_Arcos">'[90]Deuda CP'!$E$103</definedName>
    <definedName name="DE_Cresud_ARSC">#REF!</definedName>
    <definedName name="DE_Cresud_USDC">#REF!</definedName>
    <definedName name="DE_HASA_ARS">'[89]Deuda Estructural'!#REF!</definedName>
    <definedName name="DE_HASA_USD">'[89]Deuda Estructural'!#REF!</definedName>
    <definedName name="DE_IRSA_ARSC">#REF!</definedName>
    <definedName name="DE_IRSA_USDC">#REF!</definedName>
    <definedName name="DE_Metropolitan_USDC">#REF!</definedName>
    <definedName name="DE_Quality_ARS">'[89]Deuda Estructural'!#REF!</definedName>
    <definedName name="DE_Quality_USD">'[89]Deuda Estructural'!#REF!</definedName>
    <definedName name="DE_Quality_USDC">#REF!</definedName>
    <definedName name="DE_Quiality_ARSC">#REF!</definedName>
    <definedName name="DE_REIGI_USD">'[89]Deuda Estructural'!#REF!</definedName>
    <definedName name="DE_REIGI_USDC">#REF!</definedName>
    <definedName name="DE_Rigby_ARSC">#REF!</definedName>
    <definedName name="DE_Rigby_USD">'[89]Deuda Estructural'!#REF!</definedName>
    <definedName name="DE_Rigby_USDC">#REF!</definedName>
    <definedName name="DE_Torodur_ARS">'[89]Deuda Estructural'!#REF!</definedName>
    <definedName name="DE_Torodur_ARSC">#REF!</definedName>
    <definedName name="DE_Torodur_USD">'[89]Deuda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'[90]Deuda CP'!$E$110</definedName>
    <definedName name="dedwedwd">#REF!</definedName>
    <definedName name="defwergtqergt">#REF!</definedName>
    <definedName name="Depósitso">'[91]Con asto'!$A$1:$M$1149</definedName>
    <definedName name="depreciaciones">#REF!</definedName>
    <definedName name="Des_UNI">'[90]Deuda CP'!$E$72</definedName>
    <definedName name="Desagregacion_de_A.N.Se.S.">[92]EFE!$C$98</definedName>
    <definedName name="Desagregacion_de_Anticipos_de_Prestaciones">[92]EFE!$C$92</definedName>
    <definedName name="Desagregacion_de_Bienes_de_Uso">[92]EFE!$C$117</definedName>
    <definedName name="Desagregacion_de_Deudas_Financieras">[92]EFE!$C$145</definedName>
    <definedName name="Desagregacion_de_Gastos_Diferidos">[92]EFE!$C$129</definedName>
    <definedName name="Desagregacion_de_Otras_cuentas_p_pagar">[92]EFE!$C$175</definedName>
    <definedName name="Desagregacion_de_Otros_Creditos">[92]EFE!$C$65</definedName>
    <definedName name="Desagregacion_de_Proveedores">[92]EFE!$C$135</definedName>
    <definedName name="Desagregacion_de_Remuneracion_y_C.S.">[92]EFE!$C$152</definedName>
    <definedName name="Desagregacion_Fdo.Financ._SAFJP">[92]EFE!$C$113</definedName>
    <definedName name="DESC_CTA">#REF!</definedName>
    <definedName name="Desc_Fibb">'[90]Deuda CP'!$E$99</definedName>
    <definedName name="Desc_HASAAA">'[90]Deuda CP'!$E$46</definedName>
    <definedName name="DEsc_llao">'[90]Deuda CP'!$E$43</definedName>
    <definedName name="Desc_NPSF">'[89]Deuda CP'!$E$100</definedName>
    <definedName name="Desc_Pams">'[90]Deuda CP'!$E$106</definedName>
    <definedName name="Desc_PISAAA">'[90]Deuda CP'!$E$60</definedName>
    <definedName name="Desc_SNQN">'[89]Deuda CP'!$E$91</definedName>
    <definedName name="Desc_Sol">'[90]Deuda CP'!$E$57</definedName>
    <definedName name="Descc_Qia">'[90]Deuda CP'!$E$93</definedName>
    <definedName name="Descubierto_Ersaa">'[89]Deuda CP'!$E$87</definedName>
    <definedName name="Descubierto_FYYO">'[89]Deuda CP'!$E$21</definedName>
    <definedName name="Descubierto_PISA">'[89]Deuda CP'!#REF!</definedName>
    <definedName name="Descubierto_Qisaaa">'[89]Deuda CP'!#REF!</definedName>
    <definedName name="Descubiertos_APSA">[89]Data!$E$128</definedName>
    <definedName name="Descubiertos_Cactus">[93]Data!$E$129</definedName>
    <definedName name="Descubiertos_Cresud">[89]Data!$E$126</definedName>
    <definedName name="Descubiertos_CYR">'[89]Deuda CP'!$E$67</definedName>
    <definedName name="Descubiertos_EAASA">[89]Data!$E$130</definedName>
    <definedName name="Descubiertos_ELSA">'[89]Deuda CP'!$E$64</definedName>
    <definedName name="Descubiertos_ERSA">[93]Data!$E$138</definedName>
    <definedName name="Descubiertos_Fibesa">[89]Data!$E$133</definedName>
    <definedName name="Descubiertos_FyO">[93]Data!$E$134</definedName>
    <definedName name="Descubiertos_HASA">[89]Data!$E$131</definedName>
    <definedName name="Descubiertos_IBOSA">[89]Data!$E$136</definedName>
    <definedName name="Descubiertos_IRSA">[89]Data!$E$127</definedName>
    <definedName name="Descubiertos_NF">[93]Data!$E$135</definedName>
    <definedName name="Descubiertos_NFS">'[89]Deuda CP'!$E$41</definedName>
    <definedName name="Descubiertos_PAMSA">[93]Data!$E$137</definedName>
    <definedName name="Descubiertos_PISA">[93]Data!$E$141</definedName>
    <definedName name="DESCUBIERTOS_PPAMSA">'[89]Deuda CP'!#REF!</definedName>
    <definedName name="Descubiertos_PtoRetiro">[89]Data!$E$132</definedName>
    <definedName name="Descubiertos_QISA">[93]Data!$E$139</definedName>
    <definedName name="Descubiertos_QQISA">'[89]Deuda CP'!#REF!</definedName>
    <definedName name="Descubiertos_Solares">[89]Data!$E$140</definedName>
    <definedName name="DescUnicity">'[89]Deuda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'[94]Detalle de Ref.'!$A$1:$D$111</definedName>
    <definedName name="Deuda_IRSACP">'[90]Deuda CP'!$E$85</definedName>
    <definedName name="deudaseptiembre" hidden="1">#REF!</definedName>
    <definedName name="deuxfp">#REF!</definedName>
    <definedName name="devengado">#REF!</definedName>
    <definedName name="dfadfas">[80]ingresos!#REF!</definedName>
    <definedName name="DFIN">#REF!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[80]ingresos!#REF!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[67]Param!$C$2:$C$30</definedName>
    <definedName name="División___0">#REF!</definedName>
    <definedName name="DOC">#REF!</definedName>
    <definedName name="DollarHeader">[72]Controls!$D$12</definedName>
    <definedName name="DON">#REF!</definedName>
    <definedName name="drdrdrr" hidden="1">{#N/A,#N/A,FALSE,"INDICE";#N/A,#N/A,FALSE,"Anexo I";#N/A,#N/A,FALSE,"Anexo II";#N/A,#N/A,FALSE,"Anexo II descr";#N/A,#N/A,FALSE,"Anexo III";#N/A,#N/A,FALSE,"Anexo III descr"}</definedName>
    <definedName name="ds">'[95]3300'!#REF!</definedName>
    <definedName name="dsad">#REF!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hidden="1">{#N/A,#N/A,FALSE,"Cashflow Analysis";#N/A,#N/A,FALSE,"PV";#N/A,#N/A,FALSE,"Sensitivity Analysis";#N/A,#N/A,FALSE,"Scenario A"}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hidden="1">{"Gyor CF",#N/A,FALSE,"Hungary - Gyor";"Gyor inputs",#N/A,FALSE,"Hungary - Gyor"}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[96]VARIACIONES!#REF!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'[97]Exchange rates'!$E$20</definedName>
    <definedName name="ER_EOP">'[97]Exchange rates'!$E$17</definedName>
    <definedName name="ereewr" hidden="1">#REF!</definedName>
    <definedName name="ERO">#REF!</definedName>
    <definedName name="ERPUS">[76]Parámetros!$C$10</definedName>
    <definedName name="Err_Box_AddSamp">'[98]Non-Statistical Sampling'!$AR$6</definedName>
    <definedName name="Err_Box_Rej">'[98]Non-Statistical Sampling'!$AR$5</definedName>
    <definedName name="Err_CellComments">'[98]Non-Statistical Sampling'!$AJ$13</definedName>
    <definedName name="Err_SampErr">'[98]Non-Statistical Sampling'!$AK$15</definedName>
    <definedName name="ES">'[43]MONTANTE 1'!#REF!</definedName>
    <definedName name="ESP">#REF!</definedName>
    <definedName name="ESPO01">#REF!</definedName>
    <definedName name="ESTADO_DE_RESULTADOS">[92]EERR!$B$2:$G$42</definedName>
    <definedName name="EstKOptApsa">[99]Parámetros!$E$52</definedName>
    <definedName name="EstKOptCresud">[76]Parámetros!$E$53</definedName>
    <definedName name="EstKOptIrsa">[76]Parámetros!$E$52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'[98]Non-Statistical Sampling'!$AR$12</definedName>
    <definedName name="Eval_MR">'[98]Non-Statistical Sampling'!$Y$20</definedName>
    <definedName name="evolucion">#REF!</definedName>
    <definedName name="EVOPATR">#REF!</definedName>
    <definedName name="EWALDC">#REF!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[78]Listas!$R$6:$R$53</definedName>
    <definedName name="fcha">#REF!</definedName>
    <definedName name="fd">#REF!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'[100]Datos del Balance'!$B$9</definedName>
    <definedName name="FechaBalance">#REF!</definedName>
    <definedName name="FechaCalc">#REF!</definedName>
    <definedName name="FechaComparativo">#REF!</definedName>
    <definedName name="FechaLitComAnual">'[101]Datos del Balance'!$C$10</definedName>
    <definedName name="FechaLitComp">'[102]Datos del Balance'!$C$9</definedName>
    <definedName name="FechaLiteral">#REF!</definedName>
    <definedName name="FECHAS">'[36]#¡REF'!$B$7:$B$67</definedName>
    <definedName name="fergf">[103]Base!#REF!</definedName>
    <definedName name="ff">'[3]IRSA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'[104]DRE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'[105]O EJEC '!#REF!</definedName>
    <definedName name="Form_TratAgua">#REF!</definedName>
    <definedName name="FPDIC">'[62]canon 2008-2009'!$B$23:$P$50</definedName>
    <definedName name="FPENE">'[62]canon 2008-2009'!$B$52:$P$68</definedName>
    <definedName name="FPFEB">'[62]canon 2008-2009'!$B$70:$P$83</definedName>
    <definedName name="FPMAR">'[62]canon 2008-2009'!$B$85:$P$96</definedName>
    <definedName name="FPNOV">'[62]canon 2008-2009'!$B$3:$P$21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[80]ingresos!#REF!</definedName>
    <definedName name="Fvta">'[106]Ventas Campos'!$R$8:$R$13</definedName>
    <definedName name="fyuiyu">#REF!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[107]composición!$G$22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[108]Macro1!#REF!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'[109]Gráficos - Fazendas'!$B$6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'[3]IRSA HIST'!#REF!</definedName>
    <definedName name="hi">'[11]IRSA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[110]Prices!#REF!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'[21]Sarmiento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hidden="1">{"'Sheet1'!$A$1:$H$145"}</definedName>
    <definedName name="HTML_Control_1" hidden="1">{"'TG'!$A$1:$L$37"}</definedName>
    <definedName name="html_control_arrendamento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hidden="1">{"Estado de Cobranzas pag 1",#N/A,FALSE,"RESUMEN";"Estado de Cobranzas pag 2",#N/A,FALSE,"RESUMEN";"Estado de Cobranzas pag 3",#N/A,FALSE,"RESUMEN"}</definedName>
    <definedName name="hyhh" hidden="1">{#N/A,#N/A,FALSE,"INDICE";#N/A,#N/A,FALSE,"Anexo I";#N/A,#N/A,FALSE,"Anexo II";#N/A,#N/A,FALSE,"Anexo II descr";#N/A,#N/A,FALSE,"Anexo III";#N/A,#N/A,FALSE,"Anexo III descr"}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[65]HASA!#REF!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'[1]Nota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hidden="1">{"Skala CF",#N/A,FALSE,"Hungary - 3rd dist. Skala";"Skala inputs",#N/A,FALSE,"Hungary - 3rd dist. Skala"}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'[36]#¡REF'!$A$1:$F$135</definedName>
    <definedName name="Impresión_Anexo_A">'[111]ANEXO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hidden="1">{#N/A,#N/A,FALSE,"INDICE";#N/A,#N/A,FALSE,"Anexo I";#N/A,#N/A,FALSE,"Anexo II";#N/A,#N/A,FALSE,"Anexo II descr";#N/A,#N/A,FALSE,"Anexo III";#N/A,#N/A,FALSE,"Anexo III descr"}</definedName>
    <definedName name="INC">'[1]Nota 8'!$F$36</definedName>
    <definedName name="inco">[112]BASE!#REF!</definedName>
    <definedName name="Indeterm">#REF!</definedName>
    <definedName name="indirecto">[113]credito!#REF!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[92]EFE!$C$3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[81]HASA!#REF!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[114]Hoja1!$A$1:$A$8</definedName>
    <definedName name="IRSAResumen">#REF!</definedName>
    <definedName name="IRSASemanal">#REF!</definedName>
    <definedName name="IS">'[43]MONTANTE 1'!#REF!</definedName>
    <definedName name="iva">[65]HASA!#REF!</definedName>
    <definedName name="Ivanna">#REF!</definedName>
    <definedName name="Ivanna1">#REF!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hidden="1">{"Estado de Cobranzas pag 1",#N/A,FALSE,"RESUMEN";"Estado de Cobranzas pag 2",#N/A,FALSE,"RESUMEN";"Estado de Cobranzas pag 3",#N/A,FALSE,"RESUMEN"}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'[3]IRSA HIST'!#REF!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'[76]Deuda Estabilizada Grupo'!$K$11</definedName>
    <definedName name="khgf">#REF!</definedName>
    <definedName name="KIL">#REF!</definedName>
    <definedName name="Kilogramos">#REF!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hidden="1">{"Estado de Cobranzas pag 1",#N/A,FALSE,"RESUMEN";"Estado de Cobranzas pag 2",#N/A,FALSE,"RESUMEN";"Estado de Cobranzas pag 3",#N/A,FALSE,"RESUMEN"}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[115]S.Inic!$G$6</definedName>
    <definedName name="LIM">#REF!</definedName>
    <definedName name="LINTASC">#REF!</definedName>
    <definedName name="Liq_FPC">[34]AP!#REF!,[34]AP!#REF!,[34]AP!#REF!,[34]AP!#REF!</definedName>
    <definedName name="List_ARPopulation">'[116]AR Drop Downs'!$I$5:$I$10</definedName>
    <definedName name="List_Curr">[88]Currency!$B$9:$B$31</definedName>
    <definedName name="List_ExpandedTesting">'[116]AR Drop Downs'!$E$5:$E$8</definedName>
    <definedName name="List_Level_Assr">[98]DropDown!$B$1:$B$4</definedName>
    <definedName name="List_LevelAssurance">'[116]AR Drop Downs'!$A$5:$A$8</definedName>
    <definedName name="List_Number_of_Exceptions_Identified">'[116]AR Drop Downs'!$K$5:$K$27</definedName>
    <definedName name="List_NumberTolerableExceptions">'[116]AR Drop Downs'!$C$5:$C$8</definedName>
    <definedName name="List_Proj_Meth">[98]DropDown!$H$1:$H$2</definedName>
    <definedName name="List_Samp_Sel">[98]DropDown!$D$1:$D$4</definedName>
    <definedName name="List_SampleSelectionMethod">'[116]AR Drop Downs'!$G$5:$G$7</definedName>
    <definedName name="List_TypeProcedure">'[117]Drop Down'!$A$2:$A$7</definedName>
    <definedName name="LISTA">[118]PPTX!$XFC$1:$XFC$9</definedName>
    <definedName name="ListaCR">#REF!</definedName>
    <definedName name="ListaMes">#REF!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hidden="1">{"Estado de Cobranzas pag 1",#N/A,FALSE,"RESUMEN";"Estado de Cobranzas pag 2",#N/A,FALSE,"RESUMEN";"Estado de Cobranzas pag 3",#N/A,FALSE,"RESUMEN"}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[119]Prevision!$Q$2:$Q$12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[120]PAGE2!$C$14</definedName>
    <definedName name="MAT">#REF!</definedName>
    <definedName name="MATE">#REF!</definedName>
    <definedName name="MATRIX">#REF!</definedName>
    <definedName name="matriz">'[121]control anexo deloitte'!$A$4:$C$135</definedName>
    <definedName name="MCALL">#REF!</definedName>
    <definedName name="MCCANNC">#REF!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[35]BASE!$DJ$3:$DP$23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[119]Prevision!$P$2:$P$12</definedName>
    <definedName name="mmmmm" hidden="1">'[122]400800'!$D$30:$D$33</definedName>
    <definedName name="mmmmmmm" hidden="1">[122]PREVCINE!$C$11:$C$59</definedName>
    <definedName name="mmmmmmmm" hidden="1">'[122]400800'!$C$30:$C$33</definedName>
    <definedName name="mmmmmmmmmm" hidden="1">[122]PREVCINE!$D$11:$D$59</definedName>
    <definedName name="Modificar_celdas_Anexo_A">'[111]ANEXO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[123]FEBMZO!$A$2:$H$75</definedName>
    <definedName name="muestreolocales" hidden="1">[124]XREF!#REF!</definedName>
    <definedName name="MXP">#REF!</definedName>
    <definedName name="MYU">#REF!</definedName>
    <definedName name="MYU.">#N/A</definedName>
    <definedName name="MYU..">#N/A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[125]otr_rio!#REF!</definedName>
    <definedName name="nane" hidden="1">'[126]Intangibles  Movement'!$M$27</definedName>
    <definedName name="NAVB">#REF!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[127]PARAMETROS!$P$5</definedName>
    <definedName name="NONPENSION">[120]PAGE2!$J$13:$L$20</definedName>
    <definedName name="NOTA">#REF!</definedName>
    <definedName name="nota5">[77]NOTAS!#REF!</definedName>
    <definedName name="notas">#REF!</definedName>
    <definedName name="nov">'[62]VMA '!#REF!</definedName>
    <definedName name="NSProjectionMethodIndex">'[128]Non-Statistical Sampling Master'!$C$63</definedName>
    <definedName name="NSRequiredLevelOfEvidenceItems">'[128]Non-Statistical Sampling Master'!$C$50:$C$53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[129]GANANCIAS!#REF!</definedName>
    <definedName name="OCC">'[1]Nota 8'!$F$78</definedName>
    <definedName name="OCNC">'[1]Nota 8'!$F$90</definedName>
    <definedName name="Octuber">[108]Macro1!#REF!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PC">'[1]Nota 8'!$F$186</definedName>
    <definedName name="operating_case">'[130]DRE - Proj'!#REF!</definedName>
    <definedName name="ORDEN">#REF!</definedName>
    <definedName name="ORDEN2">#REF!</definedName>
    <definedName name="ORDEN3">#REF!</definedName>
    <definedName name="Origen_SubTotal">'[105]O EJEC '!#REF!</definedName>
    <definedName name="OSCAR1">#REF!</definedName>
    <definedName name="OTI">#REF!</definedName>
    <definedName name="OTR">#REF!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'[28]1998'!#REF!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'[131]Datos del Balance'!$B$9</definedName>
    <definedName name="PB">[40]Consolidado!#REF!</definedName>
    <definedName name="PBAS">#REF!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>#REF!,#REF!</definedName>
    <definedName name="PENSION">[120]PAGE2!$C$13:$E$20</definedName>
    <definedName name="PER">#REF!</definedName>
    <definedName name="percepyreten">#REF!</definedName>
    <definedName name="perforaciones">#REF!</definedName>
    <definedName name="PERIOD_END">[70]Básico!$D$4</definedName>
    <definedName name="pf">#REF!</definedName>
    <definedName name="PF_APSA">[89]Data!$E$150</definedName>
    <definedName name="PF_Cresud">[89]Data!$E$148</definedName>
    <definedName name="PF_IRSA">[89]Data!$E$149</definedName>
    <definedName name="pg">[25]BDP!#REF!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[26]Entrada!#REF!</definedName>
    <definedName name="PN">'[1]Bce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'[98]Non-Statistical Sampling'!$F$26</definedName>
    <definedName name="popo" hidden="1">#REF!</definedName>
    <definedName name="PORTA">#REF!</definedName>
    <definedName name="portada">#REF!</definedName>
    <definedName name="PosicionNeta">'[89]Posición Financiera'!$B$9:$Z$111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hidden="1">{"Stodulki CF",#N/A,FALSE,"Czech - Stodulki";"Stodulki inputs",#N/A,FALSE,"Czech - Stodulki"}</definedName>
    <definedName name="ppppp">[119]Prevision!#REF!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'[132]Análisis 30-06-01'!#REF!</definedName>
    <definedName name="precios" hidden="1">'[132]Análisis 30-06-01'!#REF!</definedName>
    <definedName name="PREÇO">#REF!</definedName>
    <definedName name="PRELIM_TM2">#REF!</definedName>
    <definedName name="PREPARED_BY">[70]Básico!$J$3</definedName>
    <definedName name="PREPARED_DATE">[70]Básico!$J$4</definedName>
    <definedName name="Pres_Cliente">#REF!</definedName>
    <definedName name="Pres_Edificio">#REF!</definedName>
    <definedName name="Pres_Res">#REF!</definedName>
    <definedName name="Presu_Obra">[133]Inputs!$B$18</definedName>
    <definedName name="Presupuesto">[34]AP!#REF!,[34]AP!#REF!,[34]AP!#REF!,[34]AP!#REF!</definedName>
    <definedName name="PreviMayo">#REF!</definedName>
    <definedName name="prevision" hidden="1">"AS2DocumentBrowse"</definedName>
    <definedName name="PREVISIONES">#REF!:OFFSET(#REF!,#REF!-1,0)</definedName>
    <definedName name="Print_Area_MI">[134]tazrim!#REF!</definedName>
    <definedName name="Printout">[135]!Printout</definedName>
    <definedName name="Proc">#REF!</definedName>
    <definedName name="Prod">'[69]Por Material'!$A$1</definedName>
    <definedName name="produto">[78]Listas!$J$6:$J$81</definedName>
    <definedName name="PROMEDIOS">#REF!</definedName>
    <definedName name="Provjuicios">#REF!</definedName>
    <definedName name="pst" hidden="1">#REF!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[136]AP!#REF!</definedName>
    <definedName name="Q_ConsTratAgua">#REF!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hidden="1">{"Barandov CF",#N/A,FALSE,"Czech - Barandov";"Barandov inputs",#N/A,FALSE,"Czech - Barandov"}</definedName>
    <definedName name="qqqqqqqqq" hidden="1">{"Estado de Cobranzas pag 1",#N/A,FALSE,"RESUMEN";"Estado de Cobranzas pag 2",#N/A,FALSE,"RESUMEN";"Estado de Cobranzas pag 3",#N/A,FALSE,"RESUMEN"}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[137]Dic02!#REF!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[35]BASE!$A$2:OFFSET([35]BASE!$D$2,[35]BASE!$D$1-2,0)</definedName>
    <definedName name="Ref_101" hidden="1">2</definedName>
    <definedName name="Reg">[138]BASE!#REF!</definedName>
    <definedName name="relat3">[127]EMPREENDIMENTO!$B$2:$O$214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[35]Resto!$F$3:OFFSET([35]Resto!$I$3,[35]Resto!$I$2-3,0)</definedName>
    <definedName name="RESTOALTAANT">[35]Resto!$P$3:OFFSET([35]Resto!$S$3,[35]Resto!$S$2-3,0)</definedName>
    <definedName name="RESTOMORAACTUAL">[35]Resto!$A$3:OFFSET([35]Resto!$D$3,[35]Resto!$D$2-3,0)</definedName>
    <definedName name="RESTOMORAANT">[35]Resto!$K$3:OFFSET([35]Resto!$N$3,[35]Resto!$N$2-3,0)</definedName>
    <definedName name="RESU_COM">#REF!</definedName>
    <definedName name="resul">#REF!</definedName>
    <definedName name="RESUL2">#REF!</definedName>
    <definedName name="Resumen">#REF!</definedName>
    <definedName name="Rf10Y">[76]Parámetros!$C$5</definedName>
    <definedName name="RFYPT">'[1]Nota 8'!$F$202</definedName>
    <definedName name="RFYPTP">'[1]Nota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[139]RoXDataTables!$O$3:$O$4</definedName>
    <definedName name="RoXAppServ" hidden="1">[139]RoXDataTables!$Y$3:$Y$25</definedName>
    <definedName name="RoXBasketPrice" hidden="1">[139]RoXDataTables!$AI$3:$AI$10</definedName>
    <definedName name="RoXBasketType" hidden="1">[139]RoXDataTables!$AG$3:$AG$6</definedName>
    <definedName name="RoXBook" hidden="1">[139]RoXDataTables!$BC$3:$BC$314</definedName>
    <definedName name="RoXCurrency" hidden="1">[139]RoXDataTables!$AY$13:$AY$68</definedName>
    <definedName name="RoXDayCount" hidden="1">[139]RoXDataTables!$CA$3:$CA$26</definedName>
    <definedName name="RoXDecomp" hidden="1">[139]RoXDataTables!$M$3:$M$5</definedName>
    <definedName name="RoXDispAtt" hidden="1">[139]RoXDataTables!$AU$3:$AU$1216</definedName>
    <definedName name="RoXEquality" hidden="1">[139]RoXDataTables!$A$3:$A$11</definedName>
    <definedName name="RoXExchange" hidden="1">[139]RoXDataTables!$BM$3:$BM$180</definedName>
    <definedName name="RoXExpandGreeks" hidden="1">[139]RoXDataTables!$BG$3:$BG$5</definedName>
    <definedName name="RoXFrequency" hidden="1">[139]RoXDataTables!$CC$3:$CC$6</definedName>
    <definedName name="RoXGroup" hidden="1">[139]RoXDataTables!$E$3:$E$5</definedName>
    <definedName name="RoXGroupBy" hidden="1">[139]RoXDataTables!$AM$3:$AM$4</definedName>
    <definedName name="RoXInstrClass" hidden="1">[139]RoXDataTables!$BK$3:$BK$8</definedName>
    <definedName name="RoXModelAccuracies" hidden="1">[139]RoXDataTables!$BI$3:$BI$5</definedName>
    <definedName name="RoXOtherScheduleType" hidden="1">[139]RoXDataTables!$BE$3:$BE$21</definedName>
    <definedName name="RoXPriceSource" hidden="1">[139]RoXDataTables!$I$3:$I$5</definedName>
    <definedName name="RoXQueryAtt" hidden="1">[139]RoXDataTables!$AS$3:$AS$748</definedName>
    <definedName name="RoXScApplyTo" hidden="1">[139]RoXDataTables!$BA$3:$BA$120</definedName>
    <definedName name="RoXScParam" hidden="1">[139]RoXDataTables!$Q$3:$Q$13</definedName>
    <definedName name="RoXScShift" hidden="1">[139]RoXDataTables!$S$3:$S$4</definedName>
    <definedName name="RoXScType" hidden="1">[139]RoXDataTables!$U$3:$U$5</definedName>
    <definedName name="RoXSetScheduleType" hidden="1">[139]RoXDataTables!$AE$3:$AE$9</definedName>
    <definedName name="RoXSort" hidden="1">[139]RoXDataTables!$C$3:$C$7</definedName>
    <definedName name="RoXSource" hidden="1">[139]RoXDataTables!$AW$3:$AW$7</definedName>
    <definedName name="RoXVolAbsDiff" hidden="1">[139]RoXDataTables!$AO$3:$AO$4</definedName>
    <definedName name="RoXVolBasketCalc" hidden="1">[139]RoXDataTables!$AC$3:$AC$4</definedName>
    <definedName name="RoXVolFixedFloat" hidden="1">[139]RoXDataTables!$AQ$3:$AQ$4</definedName>
    <definedName name="RoXVolImplBasis" hidden="1">[139]RoXDataTables!$AA$3:$AA$8</definedName>
    <definedName name="RoXVolSkew" hidden="1">[139]RoXDataTables!$AK$3:$AK$5</definedName>
    <definedName name="RoXYCBasis" hidden="1">[139]RoXDataTables!$W$3:$W$23</definedName>
    <definedName name="RoXYesNo" hidden="1">[139]RoXDataTables!$G$3:$G$4</definedName>
    <definedName name="RoXZeroPos" hidden="1">[139]RoXDataTables!$K$3:$K$5</definedName>
    <definedName name="RPTH">'[1]Edo Rdos'!$D$25</definedName>
    <definedName name="RptLang">[140]פרמטרים!$B$15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'[1]Nota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'[15]IRSA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'[130]DRE - Proj'!#REF!</definedName>
    <definedName name="Samp_TM_Exp_Diff">'[88]Non-Statistical Sampling'!#REF!</definedName>
    <definedName name="santiago">#REF!</definedName>
    <definedName name="SAPBEXdnldView" hidden="1">"74V0S6709AMRSANIEAHSAFF3G"</definedName>
    <definedName name="SAPBEXhrIndnt" hidden="1">3</definedName>
    <definedName name="SAPBEXrevision" hidden="1">1</definedName>
    <definedName name="SAPBEXsysID" hidden="1">"BWP"</definedName>
    <definedName name="SAPBEXwbID" hidden="1">"EZGDP75PDYE0ABHR0O60DAX2X"</definedName>
    <definedName name="SAR">#REF!</definedName>
    <definedName name="sas">#REF!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[77]NOTAS!#REF!</definedName>
    <definedName name="sdsds">#REF!</definedName>
    <definedName name="SEG">#REF!</definedName>
    <definedName name="seguros">[77]NOTAS!#REF!</definedName>
    <definedName name="SEQUENCIA">[141]PARAMETROS!$P$4</definedName>
    <definedName name="SER">#REF!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'[142]Sarmiento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[143]MOVCRE!$A$1:$L$38</definedName>
    <definedName name="SMOV">#REF!</definedName>
    <definedName name="Soca">#REF!</definedName>
    <definedName name="SOCN">#REF!</definedName>
    <definedName name="Speed">#REF!</definedName>
    <definedName name="SPXIndex">+OFFSET('[144]US BBRESHOP Index vs S&amp;P500'!$G$6,0,0,COUNT('[144]US BBRESHOP Index vs S&amp;P500'!$G:$G))</definedName>
    <definedName name="sre" hidden="1">#REF!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 hidden="1">#REF!</definedName>
    <definedName name="SSSS" hidden="1">{"prom_mutu",#N/A,FALSE,"graf_prom_coloc";"prom_colu",#N/A,FALSE,"graf_prom_coloc"}</definedName>
    <definedName name="STAFE">#REF!</definedName>
    <definedName name="Strat_1_Def">'[88]Non-Statistical Sampling'!#REF!</definedName>
    <definedName name="Strat_1_It">'[88]Non-Statistical Sampling'!#REF!</definedName>
    <definedName name="Strat_1_T">'[88]Non-Statistical Sampling'!#REF!</definedName>
    <definedName name="Strat_2_Def">'[88]Non-Statistical Sampling'!#REF!</definedName>
    <definedName name="Strat_2_It">'[88]Non-Statistical Sampling'!#REF!</definedName>
    <definedName name="Strat_2_T">'[88]Non-Statistical Sampling'!#REF!</definedName>
    <definedName name="Strat_Def">'[88]Non-Statistical Sampling'!#REF!</definedName>
    <definedName name="Strat_T_It">'[88]Non-Statistical Sampling'!#REF!</definedName>
    <definedName name="Strat_T_T">'[88]Non-Statistical Sampling'!#REF!</definedName>
    <definedName name="SUC">#REF!</definedName>
    <definedName name="sucseguros">'[145]Dist. seguros total'!$A$3:$A$107</definedName>
    <definedName name="sugarcane">'[109]Gráficos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[71]Tables!$A$4:$A$131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hidden="1">{"Estado de Cobranzas pag 1",#N/A,FALSE,"RESUMEN";"Estado de Cobranzas pag 2",#N/A,FALSE,"RESUMEN";"Estado de Cobranzas pag 3",#N/A,FALSE,"RESUMEN"}</definedName>
    <definedName name="tab_cur">[146]tab_cur!$A$1:$B$62</definedName>
    <definedName name="tabla">'[147]nueva reseña'!#REF!</definedName>
    <definedName name="tabla1">#REF!</definedName>
    <definedName name="TABLE">[148]PAGE3!$B$15:$H$36</definedName>
    <definedName name="TABLE_A">#REF!</definedName>
    <definedName name="TABLE_B">#REF!</definedName>
    <definedName name="TABLE_C">#REF!</definedName>
    <definedName name="TAFRIT">#REF!</definedName>
    <definedName name="Talhão">[78]Listas!$D$6:$D$114</definedName>
    <definedName name="tArg">[99]Parámetros!$C$5</definedName>
    <definedName name="TARGETS">[120]PAGE2!$G$35:$I$39</definedName>
    <definedName name="tasastot">#REF!</definedName>
    <definedName name="TAsto">OFFSET(#REF!,0,0,COUNTA(#REF!),COUNTA(#REF!))</definedName>
    <definedName name="taxburden_scenario">'[130]DRE - Proj'!#REF!</definedName>
    <definedName name="TAXES">#N/A</definedName>
    <definedName name="tBra">[76]Parámetros!#REF!</definedName>
    <definedName name="TC">'[149]VNR 07'!$A$2:$X$30</definedName>
    <definedName name="TC300613FY">'[150]Deuda Estructural'!$L$7</definedName>
    <definedName name="TCEUR">'[151]Credit Suisse (CER)'!$D$8</definedName>
    <definedName name="TCUSD">'[151]Credit Suisse (CER)'!$D$7</definedName>
    <definedName name="tdolares">#REF!</definedName>
    <definedName name="TEM">#REF!</definedName>
    <definedName name="Test_Targ">'[98]Non-Statistical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'[152]ORDENES LIBERTADOR'!#REF!</definedName>
    <definedName name="TEST15">'[152]ORDENES LIBERTADOR'!#REF!</definedName>
    <definedName name="TEST16">'[152]ORDENES LIBERTADOR'!#REF!</definedName>
    <definedName name="TEST17">'[152]ORDENES LIBERTADOR'!#REF!</definedName>
    <definedName name="TEST18">'[152]ORDENES LIBERTADOR'!#REF!</definedName>
    <definedName name="TEST19">'[152]ORDENES LIBERTADOR'!#REF!</definedName>
    <definedName name="TEST2">#REF!</definedName>
    <definedName name="TEST20">'[152]ORDENES LIBERTADOR'!#REF!</definedName>
    <definedName name="TEST21">'[152]ORDENES LIBERTADOR'!#REF!</definedName>
    <definedName name="TEST22">'[152]ORDENES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'[153]Mayor APSA'!#REF!</definedName>
    <definedName name="TEST62">'[153]Mayor APSA'!#REF!</definedName>
    <definedName name="TEST63">'[153]Mayor APSA'!#REF!</definedName>
    <definedName name="TEST64">'[153]Mayor APSA'!#REF!</definedName>
    <definedName name="TEST65">'[153]Mayor APSA'!#REF!</definedName>
    <definedName name="TEST66">'[153]Mayor APSA'!#REF!</definedName>
    <definedName name="TEST67">'[153]Mayor APSA'!#REF!</definedName>
    <definedName name="TEST68">'[153]Mayor APSA'!#REF!</definedName>
    <definedName name="TEST69">'[153]Mayor APSA'!#REF!</definedName>
    <definedName name="TEST7">#REF!</definedName>
    <definedName name="TEST70">'[153]Mayor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'[153]Mayor APSA'!#REF!</definedName>
    <definedName name="TEST77">'[153]Mayor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[154]PARAMETROS!$P$6</definedName>
    <definedName name="TESTHKEY">#REF!</definedName>
    <definedName name="TESTKEYS">#REF!</definedName>
    <definedName name="TESTVKEY">#REF!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'[155]Bce. (Aj)'!#REF!</definedName>
    <definedName name="TextRefCopy10">#REF!</definedName>
    <definedName name="TextRefCopy11">#REF!</definedName>
    <definedName name="TextRefCopy12">#REF!</definedName>
    <definedName name="TextRefCopy13">[156]Patrimonio!$B$55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[110]Prices!#REF!</definedName>
    <definedName name="Tipo_Agua">#REF!</definedName>
    <definedName name="tipoOP">#REF!</definedName>
    <definedName name="tipoopcion">#REF!</definedName>
    <definedName name="TIPOPROD">'[157] x tipo op '!$A$3:OFFSET('[157] x tipo op '!$F$3,'[157] x tipo op '!$H$4-3,0)</definedName>
    <definedName name="TITLE">#REF!</definedName>
    <definedName name="titulo">#REF!</definedName>
    <definedName name="Títulos_a_imprimir_IM">#REF!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OFFSET([158]Mayor!$L$18,0,0,COUNTA([158]Mayor!$I$18:$I$65501),1)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'[159]Curva Cert ARCOS E12'!#REF!</definedName>
    <definedName name="Transparencia">#REF!</definedName>
    <definedName name="TRAT_AGUA">#REF!</definedName>
    <definedName name="TratC">#REF!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'[128]Global Data'!$B$92:$B$95</definedName>
    <definedName name="ttt" hidden="1">#REF!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[119]Prevision!$N$2:$N$12</definedName>
    <definedName name="utyuyu">#REF!</definedName>
    <definedName name="uu">#REF!</definedName>
    <definedName name="uuu" hidden="1">#REF!</definedName>
    <definedName name="uuuu" hidden="1">{"Rasnitz CF",#N/A,FALSE,"Germany - Rasnitz";"Rasnitz inputs",#N/A,FALSE,"Germany - Rasnitz"}</definedName>
    <definedName name="uv">'[160]U-V'!#REF!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[161]AP!#REF!</definedName>
    <definedName name="Valeria">#REF!</definedName>
    <definedName name="valeria1">#REF!</definedName>
    <definedName name="Validacion">[83]Validación!$A$2:$G$107</definedName>
    <definedName name="Valuación">#REF!</definedName>
    <definedName name="vantas052011">'[62]ventas '!$AC$2:$AE$72</definedName>
    <definedName name="VARCAPCORR">#REF!</definedName>
    <definedName name="VARI">#REF!</definedName>
    <definedName name="Variacion">[162]base!#REF!</definedName>
    <definedName name="VARIOS96">'[36]#¡REF'!$A$1:$N$67</definedName>
    <definedName name="varios97">'[36]#¡REF'!$A$1:$N$81</definedName>
    <definedName name="VE" hidden="1">[107]composición!$G$8</definedName>
    <definedName name="ven">#REF!</definedName>
    <definedName name="vencimientos">#REF!</definedName>
    <definedName name="ventas">#REF!</definedName>
    <definedName name="ventas012011">'[62]ventas '!$J$2:$L$68</definedName>
    <definedName name="ventas022011">'[62]ventas '!$N$2:$P$68</definedName>
    <definedName name="ventas032011">'[62]ventas '!$S$2:$U$69</definedName>
    <definedName name="ventas042011">'[62]ventas '!$X$2:$Z$71</definedName>
    <definedName name="ventas062011">'[62]ventas '!$AG$2:$AI$71</definedName>
    <definedName name="ventas112011">'[62]ventas '!$B$3:$D$69</definedName>
    <definedName name="ventas122010">'[62]ventas '!$F$2:$H$68</definedName>
    <definedName name="ventasabril">'[62]ventas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'[163]ventas por mes'!$A$1:$K$66</definedName>
    <definedName name="ventasvarias">#REF!</definedName>
    <definedName name="VERNI" hidden="1">[107]composición!$S$1:$S$65536</definedName>
    <definedName name="VEROG" hidden="1">[107]composición!$G$11</definedName>
    <definedName name="VERON" hidden="1">[164]XREF!$A$2:$IV$2</definedName>
    <definedName name="VERONI" hidden="1">[107]composición!$G$11</definedName>
    <definedName name="VERONICA" hidden="1">[107]composición!$G$11</definedName>
    <definedName name="VERSION">[42]Resumo!#REF!</definedName>
    <definedName name="VG" hidden="1">#REF!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'[62]VMA '!#REF!</definedName>
    <definedName name="vmaene">'[62]VMA '!#REF!</definedName>
    <definedName name="vmaene2009">'[62]VMA '!#REF!</definedName>
    <definedName name="vmamarzo">'[62]VMA '!$A$2:$I$63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hidden="1">{"Estado de Cobranzas pag 1",#N/A,FALSE,"RESUMEN";"Estado de Cobranzas pag 2",#N/A,FALSE,"RESUMEN";"Estado de Cobranzas pag 3",#N/A,FALSE,"RESUMEN"}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hidden="1">{"4th. Dist CF",#N/A,FALSE,"Hungary - 4th dist.";"4th dist inputs",#N/A,FALSE,"Hungary - 4th dist."}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{#N/A,#N/A,FALSE,"45th floor";#N/A,#N/A,FALSE,"46th floor ";#N/A,#N/A,FALSE,"MARCEAU";#N/A,#N/A,FALSE,"HAUSSMAN";#N/A,#N/A,FALSE,"SERBIE";#N/A,#N/A,FALSE,"BOISSIERE"}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hidden="1">{"prom_mutu",#N/A,FALSE,"graf_prom_coloc";"prom_colu",#N/A,FALSE,"graf_prom_coloc"}</definedName>
    <definedName name="wrn.Barandov." hidden="1">{"Barandov CF",#N/A,FALSE,"Czech - Barandov";"Barandov inputs",#N/A,FALSE,"Czech - Barandov"}</definedName>
    <definedName name="wrn.Consolidated." hidden="1">{"Consolidated 100%",#N/A,FALSE,"BV - Consolidation";"Consolidated share",#N/A,FALSE,"BV - Consolidation"}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hidden="1">{#N/A,#N/A,FALSE,"45th FINAL ";#N/A,#N/A,FALSE,"46th FINAL 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hidden="1">{"Gyor CF",#N/A,FALSE,"Hungary - Gyor";"Gyor inputs",#N/A,FALSE,"Hungary - Gyor"}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hidden="1">{"Rasnitz CF",#N/A,FALSE,"Germany - Rasnitz";"Rasnitz inputs",#N/A,FALSE,"Germany - Rasnitz"}</definedName>
    <definedName name="wrn.report." hidden="1">{#N/A,#N/A,FALSE,"Cashflow Analysis";#N/A,#N/A,FALSE,"PV";#N/A,#N/A,FALSE,"Sensitivity Analysis";#N/A,#N/A,FALSE,"Scenario A"}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hidden="1">{"Skala CF",#N/A,FALSE,"Hungary - 3rd dist. Skala";"Skala inputs",#N/A,FALSE,"Hungary - 3rd dist. Skala"}</definedName>
    <definedName name="wrn.Stodulki." hidden="1">{"Stodulki CF",#N/A,FALSE,"Czech - Stodulki";"Stodulki inputs",#N/A,FALSE,"Czech - Stodulki"}</definedName>
    <definedName name="wrn.Value." hidden="1">{#N/A,#N/A,FALSE,"Cashflow Analysis";#N/A,#N/A,FALSE,"Sensitivity Analysis";#N/A,#N/A,FALSE,"PV";#N/A,#N/A,FALSE,"Scenario B"}</definedName>
    <definedName name="wrn.Vokovice." hidden="1">{"Vokovice CF",#N/A,FALSE,"Czech - Vokovice";"Vokovice inputs",#N/A,FALSE,"Czech - Vokovice"}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hidden="1">{"Zabki CF",#N/A,FALSE,"Poland - Warsaw Zabki";"Zabki inputs",#N/A,FALSE,"Poland - Warsaw Zabki"}</definedName>
    <definedName name="wrn.דוח._.4." hidden="1">{"4-P1",#N/A,FALSE,"K";"4-P2",#N/A,FALSE,"K"}</definedName>
    <definedName name="wrn.דוח._.7א." hidden="1">{"7א-P1",#N/A,FALSE,"ראלי";"7א-P2",#N/A,FALSE,"ראלי";"7א-P3",#N/A,FALSE,"ראלי"}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[65]HASA!#REF!</definedName>
    <definedName name="wt_2">[65]HASA!#REF!</definedName>
    <definedName name="www">#REF!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'[165]2.1.01.02.01.06'!#REF!</definedName>
    <definedName name="XREF_COLUMN_14" hidden="1">#REF!</definedName>
    <definedName name="XREF_COLUMN_15" hidden="1">#REF!</definedName>
    <definedName name="XREF_COLUMN_16" hidden="1">'[166]Selección partidas que suman'!#REF!</definedName>
    <definedName name="XREF_COLUMN_17" hidden="1">'[167]Previsión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'[166]Conciliaciones Bancarias'!#REF!</definedName>
    <definedName name="XREF_COLUMN_22" hidden="1">#REF!</definedName>
    <definedName name="XREF_COLUMN_23" hidden="1">'[166]Conciliaciones Bancarias'!#REF!</definedName>
    <definedName name="XREF_COLUMN_24" hidden="1">'[166]Conciliaciones Bancarias'!#REF!</definedName>
    <definedName name="XREF_COLUMN_25" hidden="1">'[166]Conciliaciones Bancarias'!#REF!</definedName>
    <definedName name="XREF_COLUMN_26" hidden="1">'[166]Conciliaciones Bancarias'!#REF!</definedName>
    <definedName name="XREF_COLUMN_27" hidden="1">#REF!</definedName>
    <definedName name="XREF_COLUMN_28" hidden="1">'[166]Conciliaciones Bancarias'!#REF!</definedName>
    <definedName name="XREF_COLUMN_29" hidden="1">'[166]Conciliaciones Bancarias'!#REF!</definedName>
    <definedName name="XREF_COLUMN_3" hidden="1">#REF!</definedName>
    <definedName name="XREF_COLUMN_30" hidden="1">'[166]Conciliaciones Bancarias'!#REF!</definedName>
    <definedName name="XREF_COLUMN_31" hidden="1">'[166]Conciliaciones Bancarias'!#REF!</definedName>
    <definedName name="XREF_COLUMN_32" hidden="1">'[166]Conciliaciones Bancarias'!#REF!</definedName>
    <definedName name="XREF_COLUMN_33" hidden="1">'[166]Conciliaciones Bancarias'!#REF!</definedName>
    <definedName name="XREF_COLUMN_34" hidden="1">'[166]Conciliaciones Bancarias'!#REF!</definedName>
    <definedName name="XREF_COLUMN_35" hidden="1">'[166]Conciliaciones Bancarias'!#REF!</definedName>
    <definedName name="XREF_COLUMN_36" hidden="1">'[166]Conciliaciones Bancarias'!#REF!</definedName>
    <definedName name="XREF_COLUMN_37" hidden="1">'[166]Conciliaciones Bancarias'!#REF!</definedName>
    <definedName name="XREF_COLUMN_38" hidden="1">'[166]Conciliaciones Bancarias'!#REF!</definedName>
    <definedName name="XREF_COLUMN_39" hidden="1">'[166]Conciliaciones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'[168]P.G.'!#REF!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'[169]GMP-11'!#REF!</definedName>
    <definedName name="XRefCopy100Row" hidden="1">#REF!</definedName>
    <definedName name="XRefCopy101" hidden="1">'[167]Cruce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'[170]Gastos de lanzamiento'!#REF!</definedName>
    <definedName name="XRefCopy103Row" hidden="1">#REF!</definedName>
    <definedName name="XRefCopy104" hidden="1">'[169]GMP-1'!#REF!</definedName>
    <definedName name="XRefCopy104Row" hidden="1">#REF!</definedName>
    <definedName name="XRefCopy105" hidden="1">'[167]Deudores pendientes de fact.'!#REF!</definedName>
    <definedName name="XRefCopy105Row" hidden="1">#REF!</definedName>
    <definedName name="XRefCopy106" hidden="1">'[169]GMP-1'!#REF!</definedName>
    <definedName name="XRefCopy106Row" hidden="1">#REF!</definedName>
    <definedName name="XRefCopy107" hidden="1">'[169]GMP-1'!#REF!</definedName>
    <definedName name="XRefCopy107Row" hidden="1">[171]XREF!#REF!</definedName>
    <definedName name="XRefCopy108" hidden="1">'[170]Gastos de lanzamiento'!#REF!</definedName>
    <definedName name="XRefCopy108Row" hidden="1">[171]XREF!#REF!</definedName>
    <definedName name="XRefCopy109" hidden="1">'[170]Gastos de lanzamiento'!#REF!</definedName>
    <definedName name="XRefCopy109Row" hidden="1">#REF!</definedName>
    <definedName name="XRefCopy10Row" hidden="1">[172]XREF!#REF!</definedName>
    <definedName name="XRefCopy11" hidden="1">#REF!</definedName>
    <definedName name="XRefCopy110" hidden="1">'[166]Conciliaciones Bancarias'!#REF!</definedName>
    <definedName name="XRefCopy110Row" hidden="1">#REF!</definedName>
    <definedName name="XRefCopy111" hidden="1">'[170]Gastos de lanzamiento'!#REF!</definedName>
    <definedName name="XRefCopy111Row" hidden="1">#REF!</definedName>
    <definedName name="XRefCopy112" hidden="1">'[170]Gastos de lanzamiento'!#REF!</definedName>
    <definedName name="XRefCopy112Row" hidden="1">#REF!</definedName>
    <definedName name="XRefCopy113" hidden="1">'[170]Gastos de lanzamiento'!#REF!</definedName>
    <definedName name="XRefCopy113Row" hidden="1">#REF!</definedName>
    <definedName name="XRefCopy114" hidden="1">'[170]Gastos de lanzamiento'!#REF!</definedName>
    <definedName name="XRefCopy114Row" hidden="1">#REF!</definedName>
    <definedName name="XRefCopy115" hidden="1">'[170]Gastos de lanzamiento'!#REF!</definedName>
    <definedName name="XRefCopy115Row" hidden="1">#REF!</definedName>
    <definedName name="XRefCopy116" hidden="1">'[170]Gastos de lanzamiento'!#REF!</definedName>
    <definedName name="XRefCopy116Row" hidden="1">#REF!</definedName>
    <definedName name="XRefCopy117" hidden="1">'[167]Previsión Incob.'!#REF!</definedName>
    <definedName name="XRefCopy117Row" hidden="1">#REF!</definedName>
    <definedName name="XRefCopy118" hidden="1">'[170]Gastos de lanzamiento'!#REF!</definedName>
    <definedName name="XRefCopy118Row" hidden="1">#REF!</definedName>
    <definedName name="XRefCopy119" hidden="1">'[170]Gastos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'[170]Gastos de lanzamiento'!#REF!</definedName>
    <definedName name="XRefCopy120Row" hidden="1">#REF!</definedName>
    <definedName name="XRefCopy121" hidden="1">'[170]Gastos de lanzamiento'!#REF!</definedName>
    <definedName name="XRefCopy121Row" hidden="1">#REF!</definedName>
    <definedName name="XRefCopy122" hidden="1">'[167]Cruce de listados c_GL'!#REF!</definedName>
    <definedName name="XRefCopy122Row" hidden="1">#REF!</definedName>
    <definedName name="XRefCopy123" hidden="1">'[170]Gastos de lanzamiento'!#REF!</definedName>
    <definedName name="XRefCopy123Row" hidden="1">#REF!</definedName>
    <definedName name="XRefCopy124" hidden="1">'[170]Gastos de lanzamiento'!#REF!</definedName>
    <definedName name="XRefCopy124Row" hidden="1">#REF!</definedName>
    <definedName name="XRefCopy125" hidden="1">'[167]Cruce de listados c_GL'!#REF!</definedName>
    <definedName name="XRefCopy125Row" hidden="1">#REF!</definedName>
    <definedName name="XRefCopy126" hidden="1">'[167]Cruce de listados c_GL'!#REF!</definedName>
    <definedName name="XRefCopy126Row" hidden="1">#REF!</definedName>
    <definedName name="XRefCopy127" hidden="1">'[170]Gastos de lanzamiento'!#REF!</definedName>
    <definedName name="XRefCopy127Row" hidden="1">#REF!</definedName>
    <definedName name="XRefCopy128" hidden="1">'[170]Gastos de lanzamiento'!#REF!</definedName>
    <definedName name="XRefCopy128Row" hidden="1">#REF!</definedName>
    <definedName name="XRefCopy129" hidden="1">'[167]Cruce de listados c_GL'!#REF!</definedName>
    <definedName name="XRefCopy129Row" hidden="1">#REF!</definedName>
    <definedName name="XRefCopy12Row" hidden="1">[173]XREF!#REF!</definedName>
    <definedName name="XRefCopy13" hidden="1">'[48]Anexo I - Bs de uso'!#REF!</definedName>
    <definedName name="XRefCopy130" hidden="1">'[166]Conciliaciones Bancarias'!#REF!</definedName>
    <definedName name="XRefCopy130Row" hidden="1">#REF!</definedName>
    <definedName name="XRefCopy131" hidden="1">'[167]Cruce de listados c_GL'!#REF!</definedName>
    <definedName name="XRefCopy131Row" hidden="1">#REF!</definedName>
    <definedName name="XRefCopy132" hidden="1">'[170]Gastos de lanzamiento'!#REF!</definedName>
    <definedName name="XRefCopy132Row" hidden="1">#REF!</definedName>
    <definedName name="XRefCopy133" hidden="1">'[170]Gastos de lanzamiento'!#REF!</definedName>
    <definedName name="XRefCopy133Row" hidden="1">#REF!</definedName>
    <definedName name="XRefCopy134" hidden="1">'[167]Previsión Incob.'!#REF!</definedName>
    <definedName name="XRefCopy134Row" hidden="1">#REF!</definedName>
    <definedName name="XRefCopy135" hidden="1">'[170]Gastos de lanzamiento'!#REF!</definedName>
    <definedName name="XRefCopy135Row" hidden="1">#REF!</definedName>
    <definedName name="XRefCopy136" hidden="1">'[170]Gastos de lanzamiento'!#REF!</definedName>
    <definedName name="XRefCopy136Row" hidden="1">#REF!</definedName>
    <definedName name="XRefCopy137" hidden="1">'[169]GMP-1'!#REF!</definedName>
    <definedName name="XRefCopy137Row" hidden="1">#REF!</definedName>
    <definedName name="XRefCopy138" hidden="1">'[167]Previsión Incob.'!#REF!</definedName>
    <definedName name="XRefCopy138Row" hidden="1">#REF!</definedName>
    <definedName name="XRefCopy139" hidden="1">'[170]Gastos de lanzamiento'!#REF!</definedName>
    <definedName name="XRefCopy139Row" hidden="1">#REF!</definedName>
    <definedName name="XRefCopy13Row" hidden="1">[173]XREF!#REF!</definedName>
    <definedName name="XRefCopy14" hidden="1">#REF!</definedName>
    <definedName name="XRefCopy140" hidden="1">'[170]Gastos de lanzamiento'!#REF!</definedName>
    <definedName name="XRefCopy140Row" hidden="1">#REF!</definedName>
    <definedName name="XRefCopy141" hidden="1">'[167]Previsión Incob.'!#REF!</definedName>
    <definedName name="XRefCopy141Row" hidden="1">#REF!</definedName>
    <definedName name="XRefCopy142" hidden="1">'[170]Gastos de lanzamiento'!#REF!</definedName>
    <definedName name="XRefCopy142Row" hidden="1">#REF!</definedName>
    <definedName name="XRefCopy143" hidden="1">'[170]Gastos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'[167]Previsión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[174]Caja!#REF!</definedName>
    <definedName name="XRefCopy148Row" hidden="1">#REF!</definedName>
    <definedName name="XRefCopy149" hidden="1">'[166]Selección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'[170]Gastos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'[169]GMP-1'!#REF!</definedName>
    <definedName name="XRefCopy155Row" hidden="1">[167]XREF!#REF!</definedName>
    <definedName name="XRefCopy156" hidden="1">#REF!</definedName>
    <definedName name="XRefCopy156Row" hidden="1">#REF!</definedName>
    <definedName name="XRefCopy157" hidden="1">'[166]Conciliaciones Bancarias'!#REF!</definedName>
    <definedName name="XRefCopy157Row" hidden="1">#REF!</definedName>
    <definedName name="XRefCopy158" hidden="1">'[166]Conciliaciones Bancarias'!#REF!</definedName>
    <definedName name="XRefCopy158Row" hidden="1">[167]XREF!#REF!</definedName>
    <definedName name="XRefCopy159" hidden="1">'[170]Gastos de lanzamiento'!#REF!</definedName>
    <definedName name="XRefCopy159Row" hidden="1">[175]XREF!#REF!</definedName>
    <definedName name="XRefCopy15Row" hidden="1">[173]XREF!#REF!</definedName>
    <definedName name="XRefCopy16" hidden="1">'[48]Anexo I - Bs de uso'!#REF!</definedName>
    <definedName name="XRefCopy160" hidden="1">'[166]Conciliaciones Bancarias'!#REF!</definedName>
    <definedName name="XRefCopy160Row" hidden="1">#REF!</definedName>
    <definedName name="XRefCopy161" hidden="1">'[170]Gastos de lanzamiento'!#REF!</definedName>
    <definedName name="XRefCopy161Row" hidden="1">#REF!</definedName>
    <definedName name="XRefCopy162" hidden="1">'[170]Gastos de lanzamiento'!#REF!</definedName>
    <definedName name="XRefCopy162Row" hidden="1">#REF!</definedName>
    <definedName name="XRefCopy163" hidden="1">'[169]GMP-1'!#REF!</definedName>
    <definedName name="XRefCopy163Row" hidden="1">#REF!</definedName>
    <definedName name="XRefCopy164" hidden="1">'[169]GMP-1'!#REF!</definedName>
    <definedName name="XRefCopy164Row" hidden="1">[167]XREF!#REF!</definedName>
    <definedName name="XRefCopy165" hidden="1">'[170]Gastos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'[167]Cruce de listados c_GL'!#REF!</definedName>
    <definedName name="XRefCopy168Row" hidden="1">[167]XREF!#REF!</definedName>
    <definedName name="XRefCopy169" hidden="1">'[166]Conciliaciones Bancarias'!#REF!</definedName>
    <definedName name="XRefCopy169Row" hidden="1">#REF!</definedName>
    <definedName name="XRefCopy16Row" hidden="1">[173]XREF!#REF!</definedName>
    <definedName name="XRefCopy17" hidden="1">'[165]2.1.01.02.01.05'!#REF!</definedName>
    <definedName name="XRefCopy170" hidden="1">'[170]Gastos de lanzamiento'!#REF!</definedName>
    <definedName name="XRefCopy170Row" hidden="1">#REF!</definedName>
    <definedName name="XRefCopy171" hidden="1">'[170]Gastos de lanzamiento'!#REF!</definedName>
    <definedName name="XRefCopy171Row" hidden="1">#REF!</definedName>
    <definedName name="XRefCopy172" hidden="1">'[170]Gastos de lanzamiento'!#REF!</definedName>
    <definedName name="XRefCopy172Row" hidden="1">#REF!</definedName>
    <definedName name="XRefCopy173" hidden="1">'[170]Gastos de lanzamiento'!#REF!</definedName>
    <definedName name="XRefCopy173Row" hidden="1">#REF!</definedName>
    <definedName name="XRefCopy174" hidden="1">'[166]Conciliaciones Bancarias'!#REF!</definedName>
    <definedName name="XRefCopy174Row" hidden="1">[167]XREF!#REF!</definedName>
    <definedName name="XRefCopy175" hidden="1">'[166]Conciliaciones Bancarias'!#REF!</definedName>
    <definedName name="XRefCopy175Row" hidden="1">#REF!</definedName>
    <definedName name="XRefCopy176" hidden="1">'[166]Conciliaciones Bancarias'!#REF!</definedName>
    <definedName name="XRefCopy176Row" hidden="1">[167]XREF!#REF!</definedName>
    <definedName name="XRefCopy177" hidden="1">'[170]Gastos de lanzamiento'!#REF!</definedName>
    <definedName name="XRefCopy177Row" hidden="1">[167]XREF!#REF!</definedName>
    <definedName name="XRefCopy178" hidden="1">'[169]GMP-5'!#REF!</definedName>
    <definedName name="XRefCopy178Row" hidden="1">#REF!</definedName>
    <definedName name="XRefCopy179" hidden="1">'[170]Gastos de lanzamiento'!#REF!</definedName>
    <definedName name="XRefCopy179Row" hidden="1">[167]XREF!#REF!</definedName>
    <definedName name="XRefCopy17Row" hidden="1">#REF!</definedName>
    <definedName name="XRefCopy18" hidden="1">'[48]nota 3'!#REF!</definedName>
    <definedName name="XRefCopy180" hidden="1">'[170]Gastos de lanzamiento'!#REF!</definedName>
    <definedName name="XRefCopy180Row" hidden="1">#REF!</definedName>
    <definedName name="XRefCopy181" hidden="1">'[166]Conciliaciones Bancarias'!#REF!</definedName>
    <definedName name="XRefCopy181Row" hidden="1">#REF!</definedName>
    <definedName name="XRefCopy182" hidden="1">'[170]Gastos de lanzamiento'!#REF!</definedName>
    <definedName name="XRefCopy182Row" hidden="1">[167]XREF!#REF!</definedName>
    <definedName name="XRefCopy183" hidden="1">'[170]Gastos de lanzamiento'!#REF!</definedName>
    <definedName name="XRefCopy183Row" hidden="1">#REF!</definedName>
    <definedName name="XRefCopy184" hidden="1">'[170]Gastos de lanzamiento'!#REF!</definedName>
    <definedName name="XRefCopy184Row" hidden="1">#REF!</definedName>
    <definedName name="XRefCopy185" hidden="1">'[170]Gastos de lanzamiento'!#REF!</definedName>
    <definedName name="XRefCopy185Row" hidden="1">[167]XREF!#REF!</definedName>
    <definedName name="XRefCopy186" hidden="1">'[166]Conciliaciones Bancarias'!#REF!</definedName>
    <definedName name="XRefCopy186Row" hidden="1">#REF!</definedName>
    <definedName name="XRefCopy187" hidden="1">'[170]Gastos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'[176]Conciliaciones Bancarias'!#REF!</definedName>
    <definedName name="XRefCopy189Row" hidden="1">#REF!</definedName>
    <definedName name="XRefCopy18Row" hidden="1">[173]XREF!#REF!</definedName>
    <definedName name="XRefCopy19" hidden="1">#REF!</definedName>
    <definedName name="XRefCopy190" hidden="1">'[176]Conciliaciones Bancarias'!#REF!</definedName>
    <definedName name="XRefCopy190Row" hidden="1">#REF!</definedName>
    <definedName name="XRefCopy191" hidden="1">'[167]Previsión Incob.'!#REF!</definedName>
    <definedName name="XRefCopy191Row" hidden="1">[167]XREF!#REF!</definedName>
    <definedName name="XRefCopy192" hidden="1">'[166]Conciliaciones Bancarias'!#REF!</definedName>
    <definedName name="XRefCopy192Row" hidden="1">[167]XREF!#REF!</definedName>
    <definedName name="XRefCopy193" hidden="1">#REF!</definedName>
    <definedName name="XRefCopy193Row" hidden="1">[167]XREF!#REF!</definedName>
    <definedName name="XRefCopy194" hidden="1">'[166]Conciliaciones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'[166]Selección partidas que suman'!#REF!</definedName>
    <definedName name="XRefCopy197Row" hidden="1">#REF!</definedName>
    <definedName name="XRefCopy198" hidden="1">#REF!</definedName>
    <definedName name="XRefCopy199" hidden="1">'[169]GMP-1'!#REF!</definedName>
    <definedName name="XRefCopy199Row" hidden="1">#REF!</definedName>
    <definedName name="XRefCopy19Row" hidden="1">[173]XREF!#REF!</definedName>
    <definedName name="XRefCopy1Row" hidden="1">#REF!</definedName>
    <definedName name="XRefCopy2" hidden="1">#REF!</definedName>
    <definedName name="XRefCopy20" hidden="1">#REF!</definedName>
    <definedName name="XRefCopy200" hidden="1">'[167]Previsión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'[170]Gastos de lanzamiento'!#REF!</definedName>
    <definedName name="XRefCopy202Row" hidden="1">#REF!</definedName>
    <definedName name="XRefCopy203" hidden="1">'[166]Selección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[167]XREF!#REF!</definedName>
    <definedName name="XRefCopy206" hidden="1">#REF!</definedName>
    <definedName name="XRefCopy206Row" hidden="1">#REF!</definedName>
    <definedName name="XRefCopy207" hidden="1">'[166]Conciliaciones Bancarias'!#REF!</definedName>
    <definedName name="XRefCopy207Row" hidden="1">#REF!</definedName>
    <definedName name="XRefCopy208" hidden="1">'[170]Gastos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'[170]Gastos de lanzamiento'!#REF!</definedName>
    <definedName name="XRefCopy211Row" hidden="1">#REF!</definedName>
    <definedName name="XRefCopy212" hidden="1">'[166]Conciliaciones Bancarias'!#REF!</definedName>
    <definedName name="XRefCopy212Row" hidden="1">[167]XREF!#REF!</definedName>
    <definedName name="XRefCopy213" hidden="1">'[170]Gastos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'[176]Conciliaciones Bancarias'!#REF!</definedName>
    <definedName name="XRefCopy217Row" hidden="1">#REF!</definedName>
    <definedName name="XRefCopy218" hidden="1">'[166]Conciliaciones Bancarias'!#REF!</definedName>
    <definedName name="XRefCopy218Row" hidden="1">#REF!</definedName>
    <definedName name="XRefCopy219" hidden="1">'[166]Conciliaciones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'[167]Previsión Incob.'!#REF!</definedName>
    <definedName name="XRefCopy223Row" hidden="1">[167]XREF!#REF!</definedName>
    <definedName name="XRefCopy224" hidden="1">'[169]GMP-1'!#REF!</definedName>
    <definedName name="XRefCopy224Row" hidden="1">#REF!</definedName>
    <definedName name="XRefCopy225" hidden="1">'[176]Conciliaciones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[167]XREF!#REF!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[167]XREF!#REF!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'[166]Conciliaciones Bancarias'!#REF!</definedName>
    <definedName name="XRefCopy233Row" hidden="1">[167]XREF!#REF!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'[166]Conciliaciones Bancarias'!#REF!</definedName>
    <definedName name="XRefCopy237Row" hidden="1">#REF!</definedName>
    <definedName name="XRefCopy238" hidden="1">'[169]GMP-5'!#REF!</definedName>
    <definedName name="XRefCopy238Row" hidden="1">[167]XREF!#REF!</definedName>
    <definedName name="XRefCopy239" hidden="1">'[176]Conciliaciones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'[167]Previsión Incob.'!#REF!</definedName>
    <definedName name="XRefCopy242Row" hidden="1">[167]XREF!#REF!</definedName>
    <definedName name="XRefCopy243" hidden="1">'[176]Conciliaciones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'[177]Previsión Incob'!#REF!</definedName>
    <definedName name="XRefCopy248Row" hidden="1">#REF!</definedName>
    <definedName name="XRefCopy249" hidden="1">'[176]Conciliaciones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'[166]Conciliaciones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'[170]Gastos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[167]XREF!#REF!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[167]XREF!#REF!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'[176]Conciliaciones Bancarias'!#REF!</definedName>
    <definedName name="XRefCopy261Row" hidden="1">[176]XREF!#REF!</definedName>
    <definedName name="XRefCopy262" hidden="1">'[166]Conciliaciones Bancarias'!#REF!</definedName>
    <definedName name="XRefCopy262Row" hidden="1">[166]XREF!#REF!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'[169]GMP-5'!#REF!</definedName>
    <definedName name="XRefCopy267Row" hidden="1">[170]XREF!#REF!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'[169]GMP-5'!#REF!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[167]XREF!#REF!</definedName>
    <definedName name="XRefCopy278" hidden="1">#REF!</definedName>
    <definedName name="XRefCopy278Row" hidden="1">[167]XREF!#REF!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'[170]Gastos de lanzamiento'!#REF!</definedName>
    <definedName name="XRefCopy280Row" hidden="1">[166]XREF!#REF!</definedName>
    <definedName name="XRefCopy281" hidden="1">#REF!</definedName>
    <definedName name="XRefCopy281Row" hidden="1">[167]XREF!#REF!</definedName>
    <definedName name="XRefCopy282" hidden="1">#REF!</definedName>
    <definedName name="XRefCopy282Row" hidden="1">[167]XREF!#REF!</definedName>
    <definedName name="XRefCopy283" hidden="1">'[178]GMP-5'!#REF!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[167]XREF!#REF!</definedName>
    <definedName name="XRefCopy286Row" hidden="1">[167]XREF!#REF!</definedName>
    <definedName name="XRefCopy288" hidden="1">'[169]GMP-5'!#REF!</definedName>
    <definedName name="XRefCopy288Row" hidden="1">[167]XREF!#REF!</definedName>
    <definedName name="XRefCopy289" hidden="1">'[169]GMP-5'!#REF!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[167]XREF!#REF!</definedName>
    <definedName name="XRefCopy291Row" hidden="1">[167]XREF!#REF!</definedName>
    <definedName name="XRefCopy292" hidden="1">[179]BEAL!#REF!</definedName>
    <definedName name="XRefCopy292Row" hidden="1">[167]XREF!#REF!</definedName>
    <definedName name="XRefCopy293" hidden="1">'[178]GMP-5'!#REF!</definedName>
    <definedName name="XRefCopy293Row" hidden="1">[167]XREF!#REF!</definedName>
    <definedName name="XRefCopy294Row" hidden="1">[167]XREF!#REF!</definedName>
    <definedName name="XRefCopy295Row" hidden="1">[167]XREF!#REF!</definedName>
    <definedName name="XRefCopy296Row" hidden="1">[167]XREF!#REF!</definedName>
    <definedName name="XRefCopy297Row" hidden="1">[167]XREF!#REF!</definedName>
    <definedName name="XRefCopy298Row" hidden="1">[167]XREF!#REF!</definedName>
    <definedName name="XRefCopy299Row" hidden="1">[167]XREF!#REF!</definedName>
    <definedName name="XRefCopy29Row" hidden="1">#REF!</definedName>
    <definedName name="XRefCopy2Row" hidden="1">[173]XREF!#REF!</definedName>
    <definedName name="XRefCopy3" hidden="1">#REF!</definedName>
    <definedName name="XRefCopy30" hidden="1">#REF!</definedName>
    <definedName name="XRefCopy300Row" hidden="1">[167]XREF!#REF!</definedName>
    <definedName name="XRefCopy301Row" hidden="1">[167]XREF!#REF!</definedName>
    <definedName name="XRefCopy302Row" hidden="1">[167]XREF!#REF!</definedName>
    <definedName name="XRefCopy303Row" hidden="1">[167]XREF!#REF!</definedName>
    <definedName name="XRefCopy304Row" hidden="1">[167]XREF!#REF!</definedName>
    <definedName name="XRefCopy305Row" hidden="1">[167]XREF!#REF!</definedName>
    <definedName name="XRefCopy308Row" hidden="1">[167]XREF!#REF!</definedName>
    <definedName name="XRefCopy30Row" hidden="1">[180]XREF!#REF!</definedName>
    <definedName name="XRefCopy31" hidden="1">#REF!</definedName>
    <definedName name="XRefCopy310Row" hidden="1">[167]XREF!#REF!</definedName>
    <definedName name="XRefCopy311Row" hidden="1">[167]XREF!#REF!</definedName>
    <definedName name="XRefCopy312Row" hidden="1">[167]XREF!#REF!</definedName>
    <definedName name="XRefCopy314Row" hidden="1">[167]XREF!#REF!</definedName>
    <definedName name="XRefCopy315" hidden="1">#REF!</definedName>
    <definedName name="XRefCopy315Row" hidden="1">[167]XREF!#REF!</definedName>
    <definedName name="XRefCopy316Row" hidden="1">[167]XREF!#REF!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[181]XREF!#REF!</definedName>
    <definedName name="XRefCopy328" hidden="1">#REF!</definedName>
    <definedName name="XRefCopy329" hidden="1">#REF!</definedName>
    <definedName name="XRefCopy329Row" hidden="1">[181]XREF!#REF!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[181]XREF!#REF!</definedName>
    <definedName name="XRefCopy331" hidden="1">#REF!</definedName>
    <definedName name="XRefCopy331Row" hidden="1">[167]XREF!#REF!</definedName>
    <definedName name="XRefCopy332" hidden="1">#REF!</definedName>
    <definedName name="XRefCopy332Row" hidden="1">[181]XREF!#REF!</definedName>
    <definedName name="XRefCopy333" hidden="1">#REF!</definedName>
    <definedName name="XRefCopy333Row" hidden="1">[181]XREF!#REF!</definedName>
    <definedName name="XRefCopy334" hidden="1">#REF!</definedName>
    <definedName name="XRefCopy334Row" hidden="1">[181]XREF!#REF!</definedName>
    <definedName name="XRefCopy335" hidden="1">#REF!</definedName>
    <definedName name="XRefCopy335Row" hidden="1">[181]XREF!#REF!</definedName>
    <definedName name="XRefCopy336" hidden="1">#REF!</definedName>
    <definedName name="XRefCopy336Row" hidden="1">[181]XREF!#REF!</definedName>
    <definedName name="XRefCopy337" hidden="1">#REF!</definedName>
    <definedName name="XRefCopy337Row" hidden="1">[181]XREF!#REF!</definedName>
    <definedName name="XRefCopy338" hidden="1">#REF!</definedName>
    <definedName name="XRefCopy338Row" hidden="1">[181]XREF!#REF!</definedName>
    <definedName name="XRefCopy339Row" hidden="1">[181]XREF!#REF!</definedName>
    <definedName name="XRefCopy33Row" hidden="1">#REF!</definedName>
    <definedName name="XRefCopy34" hidden="1">#REF!</definedName>
    <definedName name="XRefCopy340Row" hidden="1">[181]XREF!#REF!</definedName>
    <definedName name="XRefCopy341Row" hidden="1">[181]XREF!#REF!</definedName>
    <definedName name="XRefCopy342Row" hidden="1">[181]XREF!#REF!</definedName>
    <definedName name="XRefCopy343Row" hidden="1">[181]XREF!#REF!</definedName>
    <definedName name="XRefCopy344Row" hidden="1">[181]XREF!#REF!</definedName>
    <definedName name="XRefCopy347Row" hidden="1">[181]XREF!#REF!</definedName>
    <definedName name="XRefCopy34Row" hidden="1">#REF!</definedName>
    <definedName name="XRefCopy35" hidden="1">'[48]Anexo IV - previsiones'!#REF!</definedName>
    <definedName name="XRefCopy351Row" hidden="1">[181]XREF!#REF!</definedName>
    <definedName name="XRefCopy353" hidden="1">#REF!</definedName>
    <definedName name="XRefCopy353Row" hidden="1">[181]XREF!#REF!</definedName>
    <definedName name="XRefCopy358" hidden="1">#REF!</definedName>
    <definedName name="XRefCopy359" hidden="1">#REF!</definedName>
    <definedName name="XRefCopy35Row" hidden="1">[180]XREF!#REF!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[182]analisis!#REF!</definedName>
    <definedName name="XRefCopy38Row" hidden="1">[183]XREF!#REF!</definedName>
    <definedName name="XRefCopy39" hidden="1">#REF!</definedName>
    <definedName name="XRefCopy39Row" hidden="1">[180]XREF!#REF!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[183]XREF!#REF!</definedName>
    <definedName name="XRefCopy42" hidden="1">'[165]2.1.01.02.01.06'!#REF!</definedName>
    <definedName name="XRefCopy42Row" hidden="1">#REF!</definedName>
    <definedName name="XRefCopy43" hidden="1">'[48]nota 3'!#REF!</definedName>
    <definedName name="XRefCopy43Row" hidden="1">[180]XREF!#REF!</definedName>
    <definedName name="XRefCopy44" hidden="1">#REF!</definedName>
    <definedName name="XRefCopy44Row" hidden="1">#REF!</definedName>
    <definedName name="XRefCopy45" hidden="1">'[167]Cruce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[180]XREF!#REF!</definedName>
    <definedName name="XRefCopy48" hidden="1">#REF!</definedName>
    <definedName name="XRefCopy48Row" hidden="1">#REF!</definedName>
    <definedName name="XRefCopy49" hidden="1">'[167]Cruce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[184]MMA!#REF!</definedName>
    <definedName name="XRefCopy51Row" hidden="1">#REF!</definedName>
    <definedName name="XRefCopy52" hidden="1">[184]MMA!#REF!</definedName>
    <definedName name="XRefCopy52Row" hidden="1">#REF!</definedName>
    <definedName name="XRefCopy53" hidden="1">#REF!</definedName>
    <definedName name="XRefCopy53Row" hidden="1">#REF!</definedName>
    <definedName name="XRefCopy54" hidden="1">'[167]Cruce de listados c_GL'!#REF!</definedName>
    <definedName name="XRefCopy54Row" hidden="1">[180]XREF!#REF!</definedName>
    <definedName name="XRefCopy55" hidden="1">'[167]Previsión Incob.'!#REF!</definedName>
    <definedName name="XRefCopy55Row" hidden="1">[180]XREF!#REF!</definedName>
    <definedName name="XRefCopy56" hidden="1">'[167]Previsión Incob.'!#REF!</definedName>
    <definedName name="XRefCopy56Row" hidden="1">[180]XREF!#REF!</definedName>
    <definedName name="XRefCopy57" hidden="1">'[167]Previsión Incob.'!#REF!</definedName>
    <definedName name="XRefCopy57Row" hidden="1">[180]XREF!#REF!</definedName>
    <definedName name="XRefCopy58" hidden="1">'[166]Conciliaciones Bancarias'!#REF!</definedName>
    <definedName name="XRefCopy58Row" hidden="1">[180]XREF!#REF!</definedName>
    <definedName name="XRefCopy59" hidden="1">'[166]Conciliaciones Bancarias'!#REF!</definedName>
    <definedName name="XRefCopy59Row" hidden="1">[180]XREF!#REF!</definedName>
    <definedName name="XRefCopy5Row" hidden="1">#REF!</definedName>
    <definedName name="XRefCopy6" hidden="1">'[48]Anexo I - Bs de uso'!#REF!</definedName>
    <definedName name="XRefCopy60" hidden="1">'[166]Conciliaciones Bancarias'!#REF!</definedName>
    <definedName name="XRefCopy60Row" hidden="1">#REF!</definedName>
    <definedName name="XRefCopy61" hidden="1">'[166]Conciliaciones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'[166]Conciliaciones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'[167]Cruce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'[169]GMP-2'!#REF!</definedName>
    <definedName name="XRefCopy68Row" hidden="1">#REF!</definedName>
    <definedName name="XRefCopy69" hidden="1">'[166]Conciliaciones Bancarias'!#REF!</definedName>
    <definedName name="XRefCopy69Row" hidden="1">#REF!</definedName>
    <definedName name="XRefCopy6Row" hidden="1">[185]XREF!#REF!</definedName>
    <definedName name="XRefCopy7" hidden="1">'[48]Anexo I - Bs de uso'!#REF!</definedName>
    <definedName name="XRefCopy70" hidden="1">'[167]Cruce de listados c_GL'!#REF!</definedName>
    <definedName name="XRefCopy70Row" hidden="1">#REF!</definedName>
    <definedName name="XRefCopy71" hidden="1">'[167]Cruce de listados c_GL'!#REF!</definedName>
    <definedName name="XRefCopy71Row" hidden="1">#REF!</definedName>
    <definedName name="XRefCopy72" hidden="1">'[166]Conciliaciones Bancarias'!#REF!</definedName>
    <definedName name="XRefCopy72Row" hidden="1">#REF!</definedName>
    <definedName name="XRefCopy73" hidden="1">'[170]Gastos de lanzamiento'!#REF!</definedName>
    <definedName name="XRefCopy73Row" hidden="1">#REF!</definedName>
    <definedName name="XRefCopy74" hidden="1">'[167]Cruce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'[167]Cruce de listados c_GL'!#REF!</definedName>
    <definedName name="XRefCopy76Row" hidden="1">#REF!</definedName>
    <definedName name="XRefCopy77" hidden="1">'[167]Previsión Incob.'!#REF!</definedName>
    <definedName name="XRefCopy77Row" hidden="1">#REF!</definedName>
    <definedName name="XRefCopy78" hidden="1">'[170]Gastos de lanzamiento'!#REF!</definedName>
    <definedName name="XRefCopy78Row" hidden="1">#REF!</definedName>
    <definedName name="XRefCopy79" hidden="1">'[166]Conciliaciones Bancarias'!#REF!</definedName>
    <definedName name="XRefCopy79Row" hidden="1">#REF!</definedName>
    <definedName name="XRefCopy7Row" hidden="1">#REF!</definedName>
    <definedName name="XRefCopy8" hidden="1">'[186]GAN-3|1 Prev Inc'!#REF!</definedName>
    <definedName name="XRefCopy80" hidden="1">'[170]Gastos de lanzamiento'!#REF!</definedName>
    <definedName name="XRefCopy80Row" hidden="1">#REF!</definedName>
    <definedName name="XRefCopy81" hidden="1">'[170]Gastos de lanzamiento'!#REF!</definedName>
    <definedName name="XRefCopy81Row" hidden="1">#REF!</definedName>
    <definedName name="XRefCopy82" hidden="1">'[169]GMP-1'!#REF!</definedName>
    <definedName name="XRefCopy82Row" hidden="1">#REF!</definedName>
    <definedName name="XRefCopy83" hidden="1">'[169]GMP-1'!#REF!</definedName>
    <definedName name="XRefCopy83Row" hidden="1">#REF!</definedName>
    <definedName name="XRefCopy84" hidden="1">'[170]Gastos de lanzamiento'!#REF!</definedName>
    <definedName name="XRefCopy84Row" hidden="1">#REF!</definedName>
    <definedName name="XRefCopy85" hidden="1">'[170]Gastos de lanzamiento'!#REF!</definedName>
    <definedName name="XRefCopy85Row" hidden="1">#REF!</definedName>
    <definedName name="XRefCopy86" hidden="1">'[167]Previsión Incob.'!#REF!</definedName>
    <definedName name="XRefCopy86Row" hidden="1">#REF!</definedName>
    <definedName name="XRefCopy87" hidden="1">'[170]Gastos de lanzamiento'!#REF!</definedName>
    <definedName name="XRefCopy87Row" hidden="1">#REF!</definedName>
    <definedName name="XRefCopy88" hidden="1">'[167]Previsión Incob.'!#REF!</definedName>
    <definedName name="XRefCopy88Row" hidden="1">#REF!</definedName>
    <definedName name="XRefCopy89" hidden="1">'[167]Previsión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'[170]Gastos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'[169]GMP-1'!#REF!</definedName>
    <definedName name="XRefCopy92Row" hidden="1">#REF!</definedName>
    <definedName name="XRefCopy93" hidden="1">'[170]Gastos de lanzamiento'!#REF!</definedName>
    <definedName name="XRefCopy93Row" hidden="1">#REF!</definedName>
    <definedName name="XRefCopy94" hidden="1">'[170]Gastos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'[170]Gastos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[187]XREF!#REF!</definedName>
    <definedName name="XRefPaste101" hidden="1">'[169]GMP-9'!#REF!</definedName>
    <definedName name="XRefPaste101Row" hidden="1">[188]XREF!#REF!</definedName>
    <definedName name="XRefPaste102" hidden="1">[188]TPO!#REF!</definedName>
    <definedName name="XRefPaste102Row" hidden="1">[188]XREF!#REF!</definedName>
    <definedName name="XRefPaste103" hidden="1">'[169]GMP-1'!#REF!</definedName>
    <definedName name="XRefPaste103Row" hidden="1">#REF!</definedName>
    <definedName name="XRefPaste104" hidden="1">'[169]GMP-9'!#REF!</definedName>
    <definedName name="XRefPaste104Row" hidden="1">[167]XREF!#REF!</definedName>
    <definedName name="XRefPaste105" hidden="1">'[166]Conciliaciones Bancarias'!#REF!</definedName>
    <definedName name="XRefPaste105Row" hidden="1">#REF!</definedName>
    <definedName name="XRefPaste106" hidden="1">'[169]GMP-9'!#REF!</definedName>
    <definedName name="XRefPaste106Row" hidden="1">[188]XREF!#REF!</definedName>
    <definedName name="XRefPaste107" hidden="1">#REF!</definedName>
    <definedName name="XRefPaste107Row" hidden="1">[187]XREF!#REF!</definedName>
    <definedName name="XRefPaste108" hidden="1">'[169]GMP-2'!#REF!</definedName>
    <definedName name="XRefPaste108Row" hidden="1">[167]XREF!#REF!</definedName>
    <definedName name="XRefPaste109" hidden="1">#REF!</definedName>
    <definedName name="XRefPaste109Row" hidden="1">[188]XREF!#REF!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[188]XREF!#REF!</definedName>
    <definedName name="XRefPaste111" hidden="1">#REF!</definedName>
    <definedName name="XRefPaste111Row" hidden="1">[167]XREF!#REF!</definedName>
    <definedName name="XRefPaste112" hidden="1">'[169]GMP-2'!#REF!</definedName>
    <definedName name="XRefPaste112Row" hidden="1">[188]XREF!#REF!</definedName>
    <definedName name="XRefPaste113" hidden="1">#REF!</definedName>
    <definedName name="XRefPaste113Row" hidden="1">[188]XREF!#REF!</definedName>
    <definedName name="XRefPaste114" hidden="1">#REF!</definedName>
    <definedName name="XRefPaste114Row" hidden="1">[167]XREF!#REF!</definedName>
    <definedName name="XRefPaste115" hidden="1">#REF!</definedName>
    <definedName name="XRefPaste115Row" hidden="1">[188]XREF!#REF!</definedName>
    <definedName name="XRefPaste116" hidden="1">#REF!</definedName>
    <definedName name="XRefPaste116Row" hidden="1">[188]XREF!#REF!</definedName>
    <definedName name="XRefPaste117" hidden="1">#REF!</definedName>
    <definedName name="XRefPaste117Row" hidden="1">[167]XREF!#REF!</definedName>
    <definedName name="XRefPaste118" hidden="1">#REF!</definedName>
    <definedName name="XRefPaste118Row" hidden="1">[188]XREF!#REF!</definedName>
    <definedName name="XRefPaste119" hidden="1">#REF!</definedName>
    <definedName name="XRefPaste119Row" hidden="1">[167]XREF!#REF!</definedName>
    <definedName name="XRefPaste11Row" hidden="1">#REF!</definedName>
    <definedName name="XRefPaste12" hidden="1">#REF!</definedName>
    <definedName name="XRefPaste120" hidden="1">[174]Caja!#REF!</definedName>
    <definedName name="XRefPaste120Row" hidden="1">[167]XREF!#REF!</definedName>
    <definedName name="XRefPaste121" hidden="1">[174]Caja!#REF!</definedName>
    <definedName name="XRefPaste121Row" hidden="1">#REF!</definedName>
    <definedName name="XRefPaste122" hidden="1">[174]Caja!#REF!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[174]Caja!#REF!</definedName>
    <definedName name="XRefPaste125Row" hidden="1">#REF!</definedName>
    <definedName name="XRefPaste126" hidden="1">'[169]GMP-2'!#REF!</definedName>
    <definedName name="XRefPaste126Row" hidden="1">#REF!</definedName>
    <definedName name="XRefPaste127" hidden="1">'[169]GMP-1'!#REF!</definedName>
    <definedName name="XRefPaste127Row" hidden="1">#REF!</definedName>
    <definedName name="XRefPaste128" hidden="1">'[169]GMP-1'!#REF!</definedName>
    <definedName name="XRefPaste128Row" hidden="1">#REF!</definedName>
    <definedName name="XRefPaste129" hidden="1">'[169]GMP-1'!#REF!</definedName>
    <definedName name="XRefPaste129Row" hidden="1">[167]XREF!#REF!</definedName>
    <definedName name="XRefPaste12Row" hidden="1">#REF!</definedName>
    <definedName name="XRefPaste13" hidden="1">#REF!</definedName>
    <definedName name="XRefPaste130" hidden="1">[174]Caja!#REF!</definedName>
    <definedName name="XRefPaste130Row" hidden="1">#REF!</definedName>
    <definedName name="XRefPaste131" hidden="1">'[169]GMP-9'!#REF!</definedName>
    <definedName name="XRefPaste131Row" hidden="1">[189]XREF!#REF!</definedName>
    <definedName name="XRefPaste132" hidden="1">'[178]GMP-2'!#REF!</definedName>
    <definedName name="XRefPaste132Row" hidden="1">#REF!</definedName>
    <definedName name="XRefPaste133" hidden="1">#REF!</definedName>
    <definedName name="XRefPaste133Row" hidden="1">[167]XREF!#REF!</definedName>
    <definedName name="XRefPaste134" hidden="1">'[169]GMP-1'!#REF!</definedName>
    <definedName name="XRefPaste134Row" hidden="1">[167]XREF!#REF!</definedName>
    <definedName name="XRefPaste135" hidden="1">'[169]GMP-1'!#REF!</definedName>
    <definedName name="XRefPaste135Row" hidden="1">[167]XREF!#REF!</definedName>
    <definedName name="XRefPaste136" hidden="1">[174]Caja!#REF!</definedName>
    <definedName name="XRefPaste136Row" hidden="1">[175]XREF!#REF!</definedName>
    <definedName name="XRefPaste137" hidden="1">#REF!</definedName>
    <definedName name="XRefPaste137Row" hidden="1">[167]XREF!#REF!</definedName>
    <definedName name="XRefPaste138" hidden="1">#REF!</definedName>
    <definedName name="XRefPaste138Row" hidden="1">#REF!</definedName>
    <definedName name="XRefPaste139" hidden="1">'[170]Gastos de lanzamiento'!#REF!</definedName>
    <definedName name="XRefPaste139Row" hidden="1">[175]XREF!#REF!</definedName>
    <definedName name="XRefPaste13Row" hidden="1">#REF!</definedName>
    <definedName name="XRefPaste14" hidden="1">#REF!</definedName>
    <definedName name="XRefPaste140" hidden="1">'[169]GMP-1'!#REF!</definedName>
    <definedName name="XRefPaste140Row" hidden="1">#REF!</definedName>
    <definedName name="XRefPaste141" hidden="1">'[170]Gastos de lanzamiento'!#REF!</definedName>
    <definedName name="XRefPaste141Row" hidden="1">[167]XREF!#REF!</definedName>
    <definedName name="XRefPaste142" hidden="1">'[169]GMP-9'!#REF!</definedName>
    <definedName name="XRefPaste142Row" hidden="1">#REF!</definedName>
    <definedName name="XRefPaste143" hidden="1">'[169]GMP-5'!#REF!</definedName>
    <definedName name="XRefPaste143Row" hidden="1">#REF!</definedName>
    <definedName name="XRefPaste144" hidden="1">'[169]GMP-5'!#REF!</definedName>
    <definedName name="XRefPaste144Row" hidden="1">#REF!</definedName>
    <definedName name="XRefPaste145" hidden="1">'[169]GMP-5'!#REF!</definedName>
    <definedName name="XRefPaste145Row" hidden="1">#REF!</definedName>
    <definedName name="XRefPaste146" hidden="1">'[169]GMP-5'!#REF!</definedName>
    <definedName name="XRefPaste146Row" hidden="1">#REF!</definedName>
    <definedName name="XRefPaste147" hidden="1">'[169]GMP-5'!#REF!</definedName>
    <definedName name="XRefPaste147Row" hidden="1">#REF!</definedName>
    <definedName name="XRefPaste148" hidden="1">'[169]GMP-5'!#REF!</definedName>
    <definedName name="XRefPaste148Row" hidden="1">#REF!</definedName>
    <definedName name="XRefPaste149" hidden="1">'[169]GMP-5'!#REF!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'[169]GMP-5'!#REF!</definedName>
    <definedName name="XRefPaste150Row" hidden="1">#REF!</definedName>
    <definedName name="XRefPaste151" hidden="1">'[166]Selección partidas que suman'!#REF!</definedName>
    <definedName name="XRefPaste151Row" hidden="1">#REF!</definedName>
    <definedName name="XRefPaste152" hidden="1">'[169]GMP-1'!#REF!</definedName>
    <definedName name="XRefPaste152Row" hidden="1">#REF!</definedName>
    <definedName name="XRefPaste153" hidden="1">'[169]GMP-5'!#REF!</definedName>
    <definedName name="XRefPaste153Row" hidden="1">#REF!</definedName>
    <definedName name="XRefPaste154" hidden="1">'[169]GMP-1'!#REF!</definedName>
    <definedName name="XRefPaste154Row" hidden="1">#REF!</definedName>
    <definedName name="XRefPaste155" hidden="1">'[169]GMP-1'!#REF!</definedName>
    <definedName name="XRefPaste155Row" hidden="1">#REF!</definedName>
    <definedName name="XRefPaste156" hidden="1">'[169]GMP-5'!#REF!</definedName>
    <definedName name="XRefPaste156Row" hidden="1">#REF!</definedName>
    <definedName name="XRefPaste157" hidden="1">'[169]GMP-1'!#REF!</definedName>
    <definedName name="XRefPaste157Row" hidden="1">#REF!</definedName>
    <definedName name="XRefPaste158" hidden="1">'[169]GMP-1'!#REF!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'[169]GMP-5'!#REF!</definedName>
    <definedName name="XRefPaste160Row" hidden="1">#REF!</definedName>
    <definedName name="XRefPaste161" hidden="1">'[170]Gastos de lanzamiento'!#REF!</definedName>
    <definedName name="XRefPaste161Row" hidden="1">#REF!</definedName>
    <definedName name="XRefPaste162" hidden="1">'[169]GMP-1'!#REF!</definedName>
    <definedName name="XRefPaste162Row" hidden="1">#REF!</definedName>
    <definedName name="XRefPaste163" hidden="1">'[177]Previsión Incob'!#REF!</definedName>
    <definedName name="XRefPaste163Row" hidden="1">#REF!</definedName>
    <definedName name="XRefPaste164" hidden="1">'[169]GMP-1'!#REF!</definedName>
    <definedName name="XRefPaste164Row" hidden="1">#REF!</definedName>
    <definedName name="XRefPaste165" hidden="1">'[169]GMP-1'!#REF!</definedName>
    <definedName name="XRefPaste165Row" hidden="1">#REF!</definedName>
    <definedName name="XRefPaste166" hidden="1">'[169]GMP-1'!#REF!</definedName>
    <definedName name="XRefPaste166Row" hidden="1">#REF!</definedName>
    <definedName name="XRefPaste167" hidden="1">'[169]GMP-1'!#REF!</definedName>
    <definedName name="XRefPaste167Row" hidden="1">#REF!</definedName>
    <definedName name="XRefPaste168" hidden="1">'[169]GMP-1'!#REF!</definedName>
    <definedName name="XRefPaste168Row" hidden="1">#REF!</definedName>
    <definedName name="XRefPaste169" hidden="1">'[169]GMP-1'!#REF!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'[169]GMP-1'!#REF!</definedName>
    <definedName name="XRefPaste170Row" hidden="1">#REF!</definedName>
    <definedName name="XRefPaste171" hidden="1">'[169]GMP-1'!#REF!</definedName>
    <definedName name="XRefPaste171Row" hidden="1">#REF!</definedName>
    <definedName name="XRefPaste172" hidden="1">'[169]GMP-1'!#REF!</definedName>
    <definedName name="XRefPaste172Row" hidden="1">#REF!</definedName>
    <definedName name="XRefPaste173" hidden="1">'[169]GMP-1'!#REF!</definedName>
    <definedName name="XRefPaste173Row" hidden="1">#REF!</definedName>
    <definedName name="XRefPaste174" hidden="1">'[169]GMP-1'!#REF!</definedName>
    <definedName name="XRefPaste174Row" hidden="1">#REF!</definedName>
    <definedName name="XRefPaste175" hidden="1">'[169]GMP-1'!#REF!</definedName>
    <definedName name="XRefPaste175Row" hidden="1">#REF!</definedName>
    <definedName name="XRefPaste176" hidden="1">'[169]GMP-1'!#REF!</definedName>
    <definedName name="XRefPaste176Row" hidden="1">#REF!</definedName>
    <definedName name="XRefPaste177" hidden="1">'[169]GMP-1'!#REF!</definedName>
    <definedName name="XRefPaste177Row" hidden="1">[167]XREF!#REF!</definedName>
    <definedName name="XRefPaste178" hidden="1">'[169]GMP-1'!#REF!</definedName>
    <definedName name="XRefPaste178Row" hidden="1">#REF!</definedName>
    <definedName name="XRefPaste179" hidden="1">'[169]GMP-1'!#REF!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'[169]GMP-1'!#REF!</definedName>
    <definedName name="XRefPaste180Row" hidden="1">[167]XREF!#REF!</definedName>
    <definedName name="XRefPaste181" hidden="1">'[169]GMP-1'!#REF!</definedName>
    <definedName name="XRefPaste181Row" hidden="1">[167]XREF!#REF!</definedName>
    <definedName name="XRefPaste182" hidden="1">'[169]GMP-1'!#REF!</definedName>
    <definedName name="XRefPaste182Row" hidden="1">[167]XREF!#REF!</definedName>
    <definedName name="XRefPaste183" hidden="1">'[169]GMP-1'!#REF!</definedName>
    <definedName name="XRefPaste183Row" hidden="1">[167]XREF!#REF!</definedName>
    <definedName name="XRefPaste184" hidden="1">'[169]GMP-1'!#REF!</definedName>
    <definedName name="XRefPaste184Row" hidden="1">[167]XREF!#REF!</definedName>
    <definedName name="XRefPaste185" hidden="1">'[169]GMP-1'!#REF!</definedName>
    <definedName name="XRefPaste185Row" hidden="1">[167]XREF!#REF!</definedName>
    <definedName name="XRefPaste186" hidden="1">'[169]GMP-1'!#REF!</definedName>
    <definedName name="XRefPaste186Row" hidden="1">[167]XREF!#REF!</definedName>
    <definedName name="XRefPaste187" hidden="1">'[169]GMP-1'!#REF!</definedName>
    <definedName name="XRefPaste187Row" hidden="1">[167]XREF!#REF!</definedName>
    <definedName name="XRefPaste188" hidden="1">'[169]GMP-1'!#REF!</definedName>
    <definedName name="XRefPaste188Row" hidden="1">#REF!</definedName>
    <definedName name="XRefPaste189" hidden="1">'[169]GMP-1'!#REF!</definedName>
    <definedName name="XRefPaste189Row" hidden="1">[167]XREF!#REF!</definedName>
    <definedName name="XRefPaste18Row" hidden="1">#REF!</definedName>
    <definedName name="XRefPaste19" hidden="1">#REF!</definedName>
    <definedName name="XRefPaste190" hidden="1">'[169]GMP-1'!#REF!</definedName>
    <definedName name="XRefPaste190Row" hidden="1">[167]XREF!#REF!</definedName>
    <definedName name="XRefPaste191" hidden="1">'[169]GMP-1'!#REF!</definedName>
    <definedName name="XRefPaste191Row" hidden="1">#REF!</definedName>
    <definedName name="XRefPaste192" hidden="1">'[169]GMP-1'!#REF!</definedName>
    <definedName name="XRefPaste192Row" hidden="1">#REF!</definedName>
    <definedName name="XRefPaste193Row" hidden="1">[167]XREF!#REF!</definedName>
    <definedName name="XRefPaste194" hidden="1">'[169]GMP-1'!#REF!</definedName>
    <definedName name="XRefPaste194Row" hidden="1">#REF!</definedName>
    <definedName name="XRefPaste195" hidden="1">'[169]GMP-1'!#REF!</definedName>
    <definedName name="XRefPaste195Row" hidden="1">#REF!</definedName>
    <definedName name="XRefPaste196Row" hidden="1">#REF!</definedName>
    <definedName name="XRefPaste197" hidden="1">'[169]GMP-1'!#REF!</definedName>
    <definedName name="XRefPaste197Row" hidden="1">#REF!</definedName>
    <definedName name="XRefPaste198" hidden="1">'[169]GMP-1'!#REF!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'[169]GMP-1'!#REF!</definedName>
    <definedName name="XRefPaste200Row" hidden="1">#REF!</definedName>
    <definedName name="XRefPaste201" hidden="1">'[169]GMP-1'!#REF!</definedName>
    <definedName name="XRefPaste201Row" hidden="1">#REF!</definedName>
    <definedName name="XRefPaste202" hidden="1">'[169]GMP-1'!#REF!</definedName>
    <definedName name="XRefPaste202Row" hidden="1">#REF!</definedName>
    <definedName name="XRefPaste203" hidden="1">'[169]GMP-1'!#REF!</definedName>
    <definedName name="XRefPaste203Row" hidden="1">#REF!</definedName>
    <definedName name="XRefPaste204" hidden="1">'[169]GMP-1'!#REF!</definedName>
    <definedName name="XRefPaste204Row" hidden="1">#REF!</definedName>
    <definedName name="XRefPaste205" hidden="1">'[169]GMP-1'!#REF!</definedName>
    <definedName name="XRefPaste205Row" hidden="1">#REF!</definedName>
    <definedName name="XRefPaste206" hidden="1">'[169]GMP-1'!#REF!</definedName>
    <definedName name="XRefPaste206Row" hidden="1">#REF!</definedName>
    <definedName name="XRefPaste207" hidden="1">'[169]GMP-1'!#REF!</definedName>
    <definedName name="XRefPaste207Row" hidden="1">#REF!</definedName>
    <definedName name="XRefPaste208" hidden="1">'[169]GMP-1'!#REF!</definedName>
    <definedName name="XRefPaste208Row" hidden="1">#REF!</definedName>
    <definedName name="XRefPaste209" hidden="1">'[169]GMP-1'!#REF!</definedName>
    <definedName name="XRefPaste209Row" hidden="1">#REF!</definedName>
    <definedName name="XRefPaste20Row" hidden="1">#REF!</definedName>
    <definedName name="XRefPaste21" hidden="1">[190]Lead!$K$8</definedName>
    <definedName name="XRefPaste210" hidden="1">'[169]GMP-1'!#REF!</definedName>
    <definedName name="XRefPaste210Row" hidden="1">#REF!</definedName>
    <definedName name="XRefPaste211" hidden="1">'[169]GMP-1'!#REF!</definedName>
    <definedName name="XRefPaste211Row" hidden="1">#REF!</definedName>
    <definedName name="XRefPaste212" hidden="1">'[169]GMP-1'!#REF!</definedName>
    <definedName name="XRefPaste212Row" hidden="1">#REF!</definedName>
    <definedName name="XRefPaste213" hidden="1">'[169]GMP-1'!#REF!</definedName>
    <definedName name="XRefPaste213Row" hidden="1">#REF!</definedName>
    <definedName name="XRefPaste214" hidden="1">'[169]GMP-1'!#REF!</definedName>
    <definedName name="XRefPaste214Row" hidden="1">#REF!</definedName>
    <definedName name="XRefPaste215" hidden="1">'[169]GMP-1'!#REF!</definedName>
    <definedName name="XRefPaste215Row" hidden="1">#REF!</definedName>
    <definedName name="XRefPaste216" hidden="1">'[169]GMP-1'!#REF!</definedName>
    <definedName name="XRefPaste216Row" hidden="1">#REF!</definedName>
    <definedName name="XRefPaste217" hidden="1">'[169]GMP-1'!#REF!</definedName>
    <definedName name="XRefPaste217Row" hidden="1">#REF!</definedName>
    <definedName name="XRefPaste218" hidden="1">'[169]GMP-1'!#REF!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[191]Clientes!#REF!</definedName>
    <definedName name="XRefPaste220" hidden="1">'[169]GMP-1'!#REF!</definedName>
    <definedName name="XRefPaste220Row" hidden="1">#REF!</definedName>
    <definedName name="XRefPaste221Row" hidden="1">#REF!</definedName>
    <definedName name="XRefPaste222" hidden="1">'[169]GMP-1'!#REF!</definedName>
    <definedName name="XRefPaste222Row" hidden="1">#REF!</definedName>
    <definedName name="XRefPaste223" hidden="1">'[169]GMP-1'!#REF!</definedName>
    <definedName name="XRefPaste223Row" hidden="1">#REF!</definedName>
    <definedName name="XRefPaste224" hidden="1">'[169]GMP-1'!#REF!</definedName>
    <definedName name="XRefPaste224Row" hidden="1">#REF!</definedName>
    <definedName name="XRefPaste225" hidden="1">'[169]GMP-1'!#REF!</definedName>
    <definedName name="XRefPaste225Row" hidden="1">#REF!</definedName>
    <definedName name="XRefPaste226" hidden="1">'[169]GMP-1'!#REF!</definedName>
    <definedName name="XRefPaste226Row" hidden="1">#REF!</definedName>
    <definedName name="XRefPaste227" hidden="1">'[169]GMP-1'!#REF!</definedName>
    <definedName name="XRefPaste227Row" hidden="1">#REF!</definedName>
    <definedName name="XRefPaste228" hidden="1">'[169]GMP-1'!#REF!</definedName>
    <definedName name="XRefPaste228Row" hidden="1">#REF!</definedName>
    <definedName name="XRefPaste229" hidden="1">'[169]GMP-1'!#REF!</definedName>
    <definedName name="XRefPaste229Row" hidden="1">#REF!</definedName>
    <definedName name="XRefPaste22Row" hidden="1">[180]XREF!#REF!</definedName>
    <definedName name="XRefPaste23" hidden="1">#REF!</definedName>
    <definedName name="XRefPaste230" hidden="1">'[169]GMP-1'!#REF!</definedName>
    <definedName name="XRefPaste230Row" hidden="1">#REF!</definedName>
    <definedName name="XRefPaste231" hidden="1">'[169]GMP-1'!#REF!</definedName>
    <definedName name="XRefPaste231Row" hidden="1">#REF!</definedName>
    <definedName name="XRefPaste232" hidden="1">'[169]GMP-1'!#REF!</definedName>
    <definedName name="XRefPaste232Row" hidden="1">#REF!</definedName>
    <definedName name="XRefPaste233" hidden="1">'[169]GMP-1'!#REF!</definedName>
    <definedName name="XRefPaste233Row" hidden="1">#REF!</definedName>
    <definedName name="XRefPaste234" hidden="1">'[169]GMP-1'!#REF!</definedName>
    <definedName name="XRefPaste234Row" hidden="1">#REF!</definedName>
    <definedName name="XRefPaste235" hidden="1">'[169]GMP-1'!#REF!</definedName>
    <definedName name="XRefPaste235Row" hidden="1">#REF!</definedName>
    <definedName name="XRefPaste236" hidden="1">'[169]GMP-1'!#REF!</definedName>
    <definedName name="XRefPaste236Row" hidden="1">#REF!</definedName>
    <definedName name="XRefPaste237" hidden="1">'[169]GMP-1'!#REF!</definedName>
    <definedName name="XRefPaste237Row" hidden="1">#REF!</definedName>
    <definedName name="XRefPaste238" hidden="1">'[169]GMP-1'!#REF!</definedName>
    <definedName name="XRefPaste238Row" hidden="1">#REF!</definedName>
    <definedName name="XRefPaste239" hidden="1">'[169]GMP-1'!#REF!</definedName>
    <definedName name="XRefPaste239Row" hidden="1">#REF!</definedName>
    <definedName name="XRefPaste23Row" hidden="1">[180]XREF!#REF!</definedName>
    <definedName name="XRefPaste24" hidden="1">#REF!</definedName>
    <definedName name="XRefPaste240" hidden="1">'[169]GMP-1'!#REF!</definedName>
    <definedName name="XRefPaste240Row" hidden="1">#REF!</definedName>
    <definedName name="XRefPaste241" hidden="1">'[169]GMP-1'!#REF!</definedName>
    <definedName name="XRefPaste241Row" hidden="1">#REF!</definedName>
    <definedName name="XRefPaste242" hidden="1">'[169]GMP-1'!#REF!</definedName>
    <definedName name="XRefPaste242Row" hidden="1">#REF!</definedName>
    <definedName name="XRefPaste243" hidden="1">'[169]GMP-1'!#REF!</definedName>
    <definedName name="XRefPaste243Row" hidden="1">#REF!</definedName>
    <definedName name="XRefPaste244Row" hidden="1">#REF!</definedName>
    <definedName name="XRefPaste245" hidden="1">'[169]GMP-1'!#REF!</definedName>
    <definedName name="XRefPaste245Row" hidden="1">#REF!</definedName>
    <definedName name="XRefPaste246Row" hidden="1">#REF!</definedName>
    <definedName name="XRefPaste247" hidden="1">'[169]GMP-1'!#REF!</definedName>
    <definedName name="XRefPaste248" hidden="1">'[169]GMP-1'!#REF!</definedName>
    <definedName name="XRefPaste249" hidden="1">'[169]GMP-1'!#REF!</definedName>
    <definedName name="XRefPaste24Row" hidden="1">[183]XREF!#REF!</definedName>
    <definedName name="XRefPaste25" hidden="1">#REF!</definedName>
    <definedName name="XRefPaste250" hidden="1">'[169]GMP-1'!#REF!</definedName>
    <definedName name="XRefPaste251" hidden="1">'[169]GMP-1'!#REF!</definedName>
    <definedName name="XRefPaste251Row" hidden="1">[166]XREF!#REF!</definedName>
    <definedName name="XRefPaste254" hidden="1">'[169]GMP-5'!#REF!</definedName>
    <definedName name="XRefPaste254Row" hidden="1">[170]XREF!#REF!</definedName>
    <definedName name="XRefPaste257" hidden="1">'[178]GMP-5'!#REF!</definedName>
    <definedName name="XRefPaste25Row" hidden="1">#REF!</definedName>
    <definedName name="XRefPaste26" hidden="1">#REF!</definedName>
    <definedName name="XRefPaste262" hidden="1">'[169]GMP-5'!#REF!</definedName>
    <definedName name="XRefPaste263" hidden="1">'[178]GMP-5'!#REF!</definedName>
    <definedName name="XRefPaste264" hidden="1">'[178]GMP-5'!#REF!</definedName>
    <definedName name="XRefPaste267Row" hidden="1">[166]XREF!#REF!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[191]Clientes!#REF!</definedName>
    <definedName name="XRefPaste29Row" hidden="1">[180]XREF!#REF!</definedName>
    <definedName name="XRefPaste2Row" hidden="1">#REF!</definedName>
    <definedName name="XRefPaste3" hidden="1">'[48]Anexo I - Bs de uso'!#REF!</definedName>
    <definedName name="XRefPaste30" hidden="1">[191]Clientes!#REF!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'[169]GMP-2'!#REF!</definedName>
    <definedName name="XRefPaste32Row" hidden="1">#REF!</definedName>
    <definedName name="XRefPaste33" hidden="1">'[167]Previsión Incob.'!#REF!</definedName>
    <definedName name="XRefPaste33Row" hidden="1">#REF!</definedName>
    <definedName name="XRefPaste34" hidden="1">'[169]GMP-2'!#REF!</definedName>
    <definedName name="XRefPaste34Row" hidden="1">#REF!</definedName>
    <definedName name="XRefPaste35" hidden="1">'[192]Conciliaciones Bancarias'!#REF!</definedName>
    <definedName name="XRefPaste35Row" hidden="1">#REF!</definedName>
    <definedName name="XRefPaste36" hidden="1">'[169]GMP-2'!#REF!</definedName>
    <definedName name="XRefPaste36Row" hidden="1">#REF!</definedName>
    <definedName name="XRefPaste37" hidden="1">'[166]Conciliaciones Bancarias'!#REF!</definedName>
    <definedName name="XRefPaste37Row" hidden="1">#REF!</definedName>
    <definedName name="XRefPaste38" hidden="1">'[166]Selección partidas que suman'!#REF!</definedName>
    <definedName name="XRefPaste38Row" hidden="1">#REF!</definedName>
    <definedName name="XRefPaste39" hidden="1">'[166]Conciliaciones Bancarias'!#REF!</definedName>
    <definedName name="XRefPaste39Row" hidden="1">#REF!</definedName>
    <definedName name="XRefPaste3Row" hidden="1">[173]XREF!#REF!</definedName>
    <definedName name="XRefPaste4" hidden="1">#REF!</definedName>
    <definedName name="XRefPaste40" hidden="1">'[169]GMP-4'!#REF!</definedName>
    <definedName name="XRefPaste40Row" hidden="1">#REF!</definedName>
    <definedName name="XRefPaste41" hidden="1">'[167]Previsión Incob.'!#REF!</definedName>
    <definedName name="XRefPaste41Row" hidden="1">#REF!</definedName>
    <definedName name="XRefPaste42" hidden="1">'[167]Previsión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'[192]Conciliaciones Bancarias'!#REF!</definedName>
    <definedName name="XRefPaste45Row" hidden="1">#REF!</definedName>
    <definedName name="XRefPaste46" hidden="1">'[166]Conciliaciones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[192]Lead!#REF!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'[169]GMP-2'!#REF!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[184]MMA!#REF!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[173]XREF!#REF!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'[169]GMP-1'!#REF!</definedName>
    <definedName name="XRefPaste86Row" hidden="1">#REF!</definedName>
    <definedName name="XRefPaste87" hidden="1">'[169]GMP-1'!#REF!</definedName>
    <definedName name="XRefPaste87Row" hidden="1">#REF!</definedName>
    <definedName name="XRefPaste88" hidden="1">'[169]GMP-1'!#REF!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'[169]GMP-1'!#REF!</definedName>
    <definedName name="XRefPaste92Row" hidden="1">#REF!</definedName>
    <definedName name="XRefPaste93" hidden="1">'[169]GMP-1'!#REF!</definedName>
    <definedName name="XRefPaste93Row" hidden="1">[187]XREF!#REF!</definedName>
    <definedName name="XRefPaste94" hidden="1">'[169]GMP-1'!#REF!</definedName>
    <definedName name="XRefPaste94Row" hidden="1">[187]XREF!#REF!</definedName>
    <definedName name="XRefPaste95" hidden="1">#REF!</definedName>
    <definedName name="XRefPaste95Row" hidden="1">[187]XREF!#REF!</definedName>
    <definedName name="XRefPaste96" hidden="1">'[169]GMP-1'!#REF!</definedName>
    <definedName name="XRefPaste96Row" hidden="1">[187]XREF!#REF!</definedName>
    <definedName name="XRefPaste97" hidden="1">#REF!</definedName>
    <definedName name="XRefPaste97Row" hidden="1">[187]XREF!#REF!</definedName>
    <definedName name="XRefPaste98" hidden="1">#REF!</definedName>
    <definedName name="XRefPaste98Row" hidden="1">[187]XREF!#REF!</definedName>
    <definedName name="XRefPaste99" hidden="1">'[169]GMP-1'!#REF!</definedName>
    <definedName name="XRefPaste99Row" hidden="1">[167]XREF!#REF!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'[193]Datos del Balance'!$B$10</definedName>
    <definedName name="xxxxxxx" hidden="1">'[194]Pg Am'!$G$16</definedName>
    <definedName name="xxxxxxxxxxxxxxxxxx">[42]Resumo!#REF!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hidden="1">{"prom_mutu",#N/A,FALSE,"graf_prom_coloc";"prom_colu",#N/A,FALSE,"graf_prom_coloc"}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hidden="1">{#N/A,#N/A,FALSE,"INDICE";#N/A,#N/A,FALSE,"Anexo I";#N/A,#N/A,FALSE,"Anexo II";#N/A,#N/A,FALSE,"Anexo II descr";#N/A,#N/A,FALSE,"Anexo III";#N/A,#N/A,FALSE,"Anexo III descr"}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hidden="1">{"Vokovice CF",#N/A,FALSE,"Czech - Vokovice";"Vokovice inputs",#N/A,FALSE,"Czech - Vokovice"}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'[195]תזרים מאוחד'!$A$3:$N$138,'[195]תזרים מאוחד'!$R$3:$R$138</definedName>
    <definedName name="הדפסת_דוח_7_ראלי">[196]!הדפסת_דוח_7_ראלי</definedName>
    <definedName name="הון_הפרש_מקורי">#REF!</definedName>
    <definedName name="הצמדה">[71]Tables!$K$4:$K$7</definedName>
    <definedName name="השקעות_שוטפות_כולל_נגזרים">#REF!</definedName>
    <definedName name="התאמתרווח">#REF!</definedName>
    <definedName name="חודש_הדוח">[197]כללי!$B$11</definedName>
    <definedName name="חךחל">#REF!</definedName>
    <definedName name="חשבון_השקעה">#REF!</definedName>
    <definedName name="חשיפה_ז">[198]!הדפסת_דוח_7_ראלי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[197]כללי!$B$1</definedName>
    <definedName name="מדד_סגירה">[197]כללי!$B$2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[199]S!$D$1:$T$32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9" l="1"/>
  <c r="D10" i="9"/>
  <c r="D9" i="9"/>
  <c r="D8" i="9"/>
  <c r="D7" i="9"/>
  <c r="C16" i="9"/>
  <c r="C13" i="9"/>
  <c r="C18" i="9" s="1"/>
  <c r="C11" i="9"/>
  <c r="C10" i="9"/>
  <c r="C9" i="9"/>
  <c r="C8" i="9"/>
  <c r="C7" i="9"/>
  <c r="D38" i="8"/>
  <c r="D41" i="8" s="1"/>
  <c r="D39" i="8"/>
  <c r="D40" i="8"/>
  <c r="C40" i="8"/>
  <c r="C41" i="8" s="1"/>
  <c r="C39" i="8"/>
  <c r="C38" i="8"/>
  <c r="D32" i="8"/>
  <c r="D31" i="8"/>
  <c r="D29" i="8"/>
  <c r="D27" i="8"/>
  <c r="D25" i="8"/>
  <c r="D23" i="8"/>
  <c r="D22" i="8"/>
  <c r="D21" i="8"/>
  <c r="C32" i="8"/>
  <c r="C31" i="8"/>
  <c r="C29" i="8"/>
  <c r="C27" i="8"/>
  <c r="C25" i="8"/>
  <c r="C23" i="8"/>
  <c r="C22" i="8"/>
  <c r="C24" i="8" s="1"/>
  <c r="C26" i="8" s="1"/>
  <c r="C28" i="8" s="1"/>
  <c r="C21" i="8"/>
  <c r="D6" i="8"/>
  <c r="D7" i="8"/>
  <c r="D9" i="8"/>
  <c r="D10" i="8"/>
  <c r="D12" i="8"/>
  <c r="D13" i="8"/>
  <c r="C13" i="8"/>
  <c r="C12" i="8"/>
  <c r="C10" i="8"/>
  <c r="C9" i="8"/>
  <c r="C7" i="8"/>
  <c r="C6" i="8"/>
  <c r="C47" i="8" s="1"/>
  <c r="E26" i="7"/>
  <c r="E25" i="7"/>
  <c r="E24" i="7"/>
  <c r="E23" i="7"/>
  <c r="E18" i="7"/>
  <c r="E15" i="7"/>
  <c r="E9" i="7"/>
  <c r="E8" i="7"/>
  <c r="E6" i="7"/>
  <c r="E115" i="6"/>
  <c r="E114" i="6"/>
  <c r="E113" i="6"/>
  <c r="E112" i="6"/>
  <c r="E111" i="6"/>
  <c r="D98" i="6"/>
  <c r="D102" i="6" s="1"/>
  <c r="D104" i="6" s="1"/>
  <c r="C98" i="6"/>
  <c r="C102" i="6" s="1"/>
  <c r="E106" i="6"/>
  <c r="E105" i="6"/>
  <c r="E101" i="6"/>
  <c r="E100" i="6"/>
  <c r="E99" i="6"/>
  <c r="E96" i="6"/>
  <c r="E95" i="6"/>
  <c r="D85" i="6"/>
  <c r="D89" i="6" s="1"/>
  <c r="D90" i="6" s="1"/>
  <c r="C85" i="6"/>
  <c r="C89" i="6" s="1"/>
  <c r="C90" i="6" s="1"/>
  <c r="E88" i="6"/>
  <c r="E87" i="6"/>
  <c r="E86" i="6"/>
  <c r="E84" i="6"/>
  <c r="E83" i="6"/>
  <c r="D73" i="6"/>
  <c r="D77" i="6" s="1"/>
  <c r="D78" i="6" s="1"/>
  <c r="C73" i="6"/>
  <c r="E76" i="6"/>
  <c r="E75" i="6"/>
  <c r="E74" i="6"/>
  <c r="E72" i="6"/>
  <c r="E71" i="6"/>
  <c r="E70" i="6"/>
  <c r="D60" i="6"/>
  <c r="E60" i="6" s="1"/>
  <c r="C60" i="6"/>
  <c r="C64" i="6" s="1"/>
  <c r="E63" i="6"/>
  <c r="E62" i="6"/>
  <c r="E61" i="6"/>
  <c r="E59" i="6"/>
  <c r="E58" i="6"/>
  <c r="E57" i="6"/>
  <c r="C50" i="6"/>
  <c r="C52" i="6" s="1"/>
  <c r="D46" i="6"/>
  <c r="E46" i="6" s="1"/>
  <c r="C46" i="6"/>
  <c r="E51" i="6"/>
  <c r="E49" i="6"/>
  <c r="E48" i="6"/>
  <c r="E47" i="6"/>
  <c r="E45" i="6"/>
  <c r="E44" i="6"/>
  <c r="E43" i="6"/>
  <c r="E42" i="6"/>
  <c r="C31" i="6"/>
  <c r="C33" i="6" s="1"/>
  <c r="D27" i="6"/>
  <c r="D31" i="6" s="1"/>
  <c r="D33" i="6" s="1"/>
  <c r="C27" i="6"/>
  <c r="E35" i="6"/>
  <c r="E34" i="6"/>
  <c r="E32" i="6"/>
  <c r="E30" i="6"/>
  <c r="E29" i="6"/>
  <c r="E28" i="6"/>
  <c r="E26" i="6"/>
  <c r="E25" i="6"/>
  <c r="E24" i="6"/>
  <c r="E23" i="6"/>
  <c r="E17" i="6"/>
  <c r="E16" i="6"/>
  <c r="E11" i="6"/>
  <c r="E10" i="6"/>
  <c r="E7" i="6"/>
  <c r="D8" i="6"/>
  <c r="D14" i="6" s="1"/>
  <c r="D15" i="6" s="1"/>
  <c r="C8" i="6"/>
  <c r="F36" i="5"/>
  <c r="F35" i="5"/>
  <c r="G35" i="5" s="1"/>
  <c r="F34" i="5"/>
  <c r="G34" i="5" s="1"/>
  <c r="H16" i="5" s="1"/>
  <c r="F33" i="5"/>
  <c r="G33" i="5" s="1"/>
  <c r="F32" i="5"/>
  <c r="F31" i="5"/>
  <c r="G36" i="5"/>
  <c r="G32" i="5"/>
  <c r="G31" i="5"/>
  <c r="G29" i="5"/>
  <c r="G28" i="5"/>
  <c r="F27" i="5"/>
  <c r="G27" i="5" s="1"/>
  <c r="F26" i="5"/>
  <c r="G26" i="5" s="1"/>
  <c r="E30" i="5"/>
  <c r="D30" i="5"/>
  <c r="D37" i="5" s="1"/>
  <c r="C30" i="5"/>
  <c r="C37" i="5" s="1"/>
  <c r="C39" i="5" s="1"/>
  <c r="H10" i="5"/>
  <c r="G17" i="5"/>
  <c r="G14" i="5"/>
  <c r="G20" i="5"/>
  <c r="G18" i="5"/>
  <c r="H18" i="5" s="1"/>
  <c r="G16" i="5"/>
  <c r="G15" i="5"/>
  <c r="G13" i="5"/>
  <c r="G11" i="5"/>
  <c r="G10" i="5"/>
  <c r="G8" i="5"/>
  <c r="F9" i="5"/>
  <c r="F12" i="5" s="1"/>
  <c r="F8" i="5"/>
  <c r="D12" i="5"/>
  <c r="E12" i="5"/>
  <c r="E19" i="5" s="1"/>
  <c r="E21" i="5" s="1"/>
  <c r="C12" i="5"/>
  <c r="C19" i="5" s="1"/>
  <c r="C21" i="5" s="1"/>
  <c r="E31" i="4"/>
  <c r="E27" i="4"/>
  <c r="E25" i="4"/>
  <c r="E23" i="4"/>
  <c r="E20" i="4"/>
  <c r="E18" i="4"/>
  <c r="E15" i="4"/>
  <c r="E14" i="4"/>
  <c r="E13" i="4"/>
  <c r="E12" i="4"/>
  <c r="E11" i="4"/>
  <c r="E9" i="4"/>
  <c r="E8" i="4"/>
  <c r="E7" i="4"/>
  <c r="E6" i="4"/>
  <c r="D26" i="4"/>
  <c r="D28" i="4" s="1"/>
  <c r="C26" i="4"/>
  <c r="C28" i="4" s="1"/>
  <c r="E28" i="4" s="1"/>
  <c r="D24" i="4"/>
  <c r="C24" i="4"/>
  <c r="E24" i="4" s="1"/>
  <c r="D10" i="4"/>
  <c r="D17" i="4" s="1"/>
  <c r="D19" i="4" s="1"/>
  <c r="C10" i="4"/>
  <c r="C17" i="4" s="1"/>
  <c r="D61" i="3"/>
  <c r="D65" i="3" s="1"/>
  <c r="C61" i="3"/>
  <c r="C65" i="3" s="1"/>
  <c r="D56" i="3"/>
  <c r="D58" i="3" s="1"/>
  <c r="C56" i="3"/>
  <c r="C58" i="3" s="1"/>
  <c r="D36" i="3"/>
  <c r="D38" i="3" s="1"/>
  <c r="C36" i="3"/>
  <c r="C38" i="3" s="1"/>
  <c r="D11" i="3"/>
  <c r="D9" i="3"/>
  <c r="C9" i="3"/>
  <c r="C11" i="3" s="1"/>
  <c r="I46" i="2"/>
  <c r="G46" i="2"/>
  <c r="E46" i="2"/>
  <c r="I42" i="2"/>
  <c r="I40" i="2"/>
  <c r="G40" i="2"/>
  <c r="G42" i="2" s="1"/>
  <c r="E40" i="2"/>
  <c r="E42" i="2" s="1"/>
  <c r="I25" i="2"/>
  <c r="G25" i="2"/>
  <c r="E25" i="2"/>
  <c r="E26" i="2" s="1"/>
  <c r="E28" i="2" s="1"/>
  <c r="E30" i="2" s="1"/>
  <c r="I11" i="2"/>
  <c r="I18" i="2" s="1"/>
  <c r="I20" i="2" s="1"/>
  <c r="I26" i="2" s="1"/>
  <c r="I28" i="2" s="1"/>
  <c r="I30" i="2" s="1"/>
  <c r="G11" i="2"/>
  <c r="G18" i="2" s="1"/>
  <c r="G20" i="2" s="1"/>
  <c r="E11" i="2"/>
  <c r="E18" i="2" s="1"/>
  <c r="E20" i="2" s="1"/>
  <c r="C46" i="2"/>
  <c r="C42" i="2"/>
  <c r="C40" i="2"/>
  <c r="C25" i="2"/>
  <c r="C11" i="2"/>
  <c r="C18" i="2" s="1"/>
  <c r="C20" i="2" s="1"/>
  <c r="C26" i="2" s="1"/>
  <c r="C28" i="2" s="1"/>
  <c r="C30" i="2" s="1"/>
  <c r="D62" i="1"/>
  <c r="C62" i="1"/>
  <c r="D52" i="1"/>
  <c r="D63" i="1" s="1"/>
  <c r="C52" i="1"/>
  <c r="C63" i="1" s="1"/>
  <c r="D41" i="1"/>
  <c r="C41" i="1"/>
  <c r="D36" i="1"/>
  <c r="C36" i="1"/>
  <c r="D23" i="1"/>
  <c r="D37" i="1" s="1"/>
  <c r="C23" i="1"/>
  <c r="C37" i="1" s="1"/>
  <c r="D13" i="9" l="1"/>
  <c r="D18" i="9" s="1"/>
  <c r="D11" i="8"/>
  <c r="D8" i="8"/>
  <c r="D49" i="8" s="1"/>
  <c r="D24" i="8"/>
  <c r="D26" i="8" s="1"/>
  <c r="D28" i="8" s="1"/>
  <c r="D47" i="8"/>
  <c r="C30" i="8"/>
  <c r="C11" i="8"/>
  <c r="C8" i="8"/>
  <c r="C49" i="8" s="1"/>
  <c r="D14" i="8"/>
  <c r="D48" i="8" s="1"/>
  <c r="C14" i="8"/>
  <c r="E33" i="6"/>
  <c r="E8" i="6"/>
  <c r="E98" i="6"/>
  <c r="D64" i="6"/>
  <c r="E64" i="6" s="1"/>
  <c r="C14" i="6"/>
  <c r="C77" i="6"/>
  <c r="E102" i="6"/>
  <c r="C104" i="6"/>
  <c r="C65" i="6"/>
  <c r="E85" i="6"/>
  <c r="E31" i="6"/>
  <c r="D50" i="6"/>
  <c r="E27" i="6"/>
  <c r="E90" i="6"/>
  <c r="E89" i="6"/>
  <c r="G9" i="5"/>
  <c r="H11" i="5"/>
  <c r="H15" i="5"/>
  <c r="E37" i="5"/>
  <c r="D39" i="5"/>
  <c r="H13" i="5"/>
  <c r="H9" i="5"/>
  <c r="H8" i="5"/>
  <c r="F30" i="5"/>
  <c r="G30" i="5" s="1"/>
  <c r="D19" i="5"/>
  <c r="D21" i="5" s="1"/>
  <c r="F19" i="5"/>
  <c r="F21" i="5" s="1"/>
  <c r="G12" i="5"/>
  <c r="G19" i="5" s="1"/>
  <c r="E17" i="4"/>
  <c r="C19" i="4"/>
  <c r="E19" i="4" s="1"/>
  <c r="E10" i="4"/>
  <c r="E26" i="4"/>
  <c r="G26" i="2"/>
  <c r="G28" i="2" s="1"/>
  <c r="G30" i="2" s="1"/>
  <c r="C64" i="1"/>
  <c r="D64" i="1"/>
  <c r="J55" i="10"/>
  <c r="I55" i="10"/>
  <c r="H55" i="10"/>
  <c r="G55" i="10"/>
  <c r="F55" i="10"/>
  <c r="E55" i="10"/>
  <c r="D55" i="10"/>
  <c r="C55" i="10"/>
  <c r="J47" i="10"/>
  <c r="I47" i="10"/>
  <c r="H47" i="10"/>
  <c r="G47" i="10"/>
  <c r="F47" i="10"/>
  <c r="E47" i="10"/>
  <c r="D47" i="10"/>
  <c r="C47" i="10"/>
  <c r="C48" i="8" l="1"/>
  <c r="D30" i="8"/>
  <c r="D15" i="8"/>
  <c r="C15" i="8"/>
  <c r="D52" i="6"/>
  <c r="E104" i="6"/>
  <c r="C15" i="6"/>
  <c r="C78" i="6"/>
  <c r="D65" i="6"/>
  <c r="E50" i="6"/>
  <c r="G37" i="5"/>
  <c r="H12" i="5"/>
  <c r="E39" i="5"/>
  <c r="F37" i="5"/>
  <c r="G21" i="5"/>
  <c r="J10" i="10"/>
  <c r="H10" i="10"/>
  <c r="J50" i="10"/>
  <c r="I50" i="10"/>
  <c r="H50" i="10"/>
  <c r="J49" i="10"/>
  <c r="I49" i="10"/>
  <c r="H49" i="10"/>
  <c r="J44" i="10"/>
  <c r="I44" i="10"/>
  <c r="H44" i="10"/>
  <c r="F44" i="10"/>
  <c r="E44" i="10"/>
  <c r="D44" i="10"/>
  <c r="C44" i="10"/>
  <c r="G43" i="10"/>
  <c r="G42" i="10"/>
  <c r="G41" i="10"/>
  <c r="G40" i="10"/>
  <c r="J39" i="10"/>
  <c r="I39" i="10"/>
  <c r="H39" i="10"/>
  <c r="J38" i="10"/>
  <c r="I38" i="10"/>
  <c r="H38" i="10"/>
  <c r="J36" i="10"/>
  <c r="I36" i="10"/>
  <c r="H36" i="10"/>
  <c r="G36" i="10"/>
  <c r="F36" i="10"/>
  <c r="E36" i="10"/>
  <c r="D36" i="10"/>
  <c r="C36" i="10"/>
  <c r="J31" i="10"/>
  <c r="I31" i="10"/>
  <c r="H31" i="10"/>
  <c r="J30" i="10"/>
  <c r="I30" i="10"/>
  <c r="H30" i="10"/>
  <c r="J28" i="10"/>
  <c r="I28" i="10"/>
  <c r="H28" i="10"/>
  <c r="G28" i="10"/>
  <c r="F28" i="10"/>
  <c r="E28" i="10"/>
  <c r="D28" i="10"/>
  <c r="C28" i="10"/>
  <c r="J23" i="10"/>
  <c r="I23" i="10"/>
  <c r="H23" i="10"/>
  <c r="J22" i="10"/>
  <c r="I22" i="10"/>
  <c r="H22" i="10"/>
  <c r="J18" i="10"/>
  <c r="I18" i="10"/>
  <c r="H18" i="10"/>
  <c r="G18" i="10"/>
  <c r="F18" i="10"/>
  <c r="E18" i="10"/>
  <c r="D18" i="10"/>
  <c r="C18" i="10"/>
  <c r="J13" i="10"/>
  <c r="I13" i="10"/>
  <c r="H13" i="10"/>
  <c r="J12" i="10"/>
  <c r="I12" i="10"/>
  <c r="H12" i="10"/>
  <c r="I10" i="10"/>
  <c r="G10" i="10"/>
  <c r="F10" i="10"/>
  <c r="E10" i="10"/>
  <c r="D10" i="10"/>
  <c r="C10" i="10"/>
  <c r="E65" i="6" l="1"/>
  <c r="E52" i="6"/>
  <c r="G39" i="5"/>
  <c r="H19" i="5"/>
  <c r="F39" i="5"/>
  <c r="J46" i="10"/>
  <c r="J20" i="10"/>
  <c r="H20" i="10"/>
  <c r="D20" i="10"/>
  <c r="F46" i="10"/>
  <c r="F20" i="10"/>
  <c r="D46" i="10"/>
  <c r="E46" i="10"/>
  <c r="I46" i="10"/>
  <c r="C20" i="10"/>
  <c r="G20" i="10"/>
  <c r="E20" i="10"/>
  <c r="I20" i="10"/>
  <c r="G44" i="10"/>
  <c r="G46" i="10" s="1"/>
  <c r="C46" i="10"/>
  <c r="H46" i="10"/>
</calcChain>
</file>

<file path=xl/sharedStrings.xml><?xml version="1.0" encoding="utf-8"?>
<sst xmlns="http://schemas.openxmlformats.org/spreadsheetml/2006/main" count="558" uniqueCount="299">
  <si>
    <t xml:space="preserve"> - </t>
  </si>
  <si>
    <t>-</t>
  </si>
  <si>
    <t>Argentina</t>
  </si>
  <si>
    <t>Israel</t>
  </si>
  <si>
    <t>Subtotal</t>
  </si>
  <si>
    <t>Total</t>
  </si>
  <si>
    <t>6M 20 vs. 6M 19</t>
  </si>
  <si>
    <t>EBITDA</t>
  </si>
  <si>
    <t>ASSETS</t>
  </si>
  <si>
    <t>Non-current assets</t>
  </si>
  <si>
    <t>Investment properties</t>
  </si>
  <si>
    <t>Property, plant and equipment</t>
  </si>
  <si>
    <t>Trading properties</t>
  </si>
  <si>
    <t>Intangible assets</t>
  </si>
  <si>
    <t>Right-of-use assets</t>
  </si>
  <si>
    <t>Biological assets</t>
  </si>
  <si>
    <t>Other assets</t>
  </si>
  <si>
    <t>Investment in associates and joint ventures</t>
  </si>
  <si>
    <t xml:space="preserve">Deferred income tax assets </t>
  </si>
  <si>
    <t xml:space="preserve">Income tax and MPIT credits </t>
  </si>
  <si>
    <t>Restricted assets</t>
  </si>
  <si>
    <t xml:space="preserve">Trade and other receivables </t>
  </si>
  <si>
    <t>Investment in financial assets</t>
  </si>
  <si>
    <t>Financial assets held for sale</t>
  </si>
  <si>
    <t>Derivative financial instruments</t>
  </si>
  <si>
    <t>Total non-current assets</t>
  </si>
  <si>
    <t>Current assets</t>
  </si>
  <si>
    <t xml:space="preserve">Trading properties </t>
  </si>
  <si>
    <t xml:space="preserve">Biological assets </t>
  </si>
  <si>
    <t xml:space="preserve">Inventories </t>
  </si>
  <si>
    <t xml:space="preserve">Group of assets held for sale </t>
  </si>
  <si>
    <t>Trade and other receivables</t>
  </si>
  <si>
    <t xml:space="preserve">Investment in financial assets </t>
  </si>
  <si>
    <t xml:space="preserve">Financial assets held for sale </t>
  </si>
  <si>
    <t xml:space="preserve">Derivative financial instruments </t>
  </si>
  <si>
    <t>Cash and cash equivalents</t>
  </si>
  <si>
    <t>Total current assets</t>
  </si>
  <si>
    <t>TOTAL ASSETS</t>
  </si>
  <si>
    <t>SHAREHOLDERS’ EQUITY</t>
  </si>
  <si>
    <t>Shareholders' equity (according to corresponding statement)</t>
  </si>
  <si>
    <t xml:space="preserve">Non-controlling interest </t>
  </si>
  <si>
    <t>TOTAL SHAREHOLDERS' EQUITY</t>
  </si>
  <si>
    <t>LIABILITIES</t>
  </si>
  <si>
    <t>Non-current liabilities</t>
  </si>
  <si>
    <t>Borrowings</t>
  </si>
  <si>
    <t>Deferred income tax liabilities</t>
  </si>
  <si>
    <t>Trade and other payables</t>
  </si>
  <si>
    <t>Provisions</t>
  </si>
  <si>
    <t>Employee benefits</t>
  </si>
  <si>
    <t>Lease liabilities</t>
  </si>
  <si>
    <t>Payroll and social security liabilities</t>
  </si>
  <si>
    <t>Total non-current liabilities</t>
  </si>
  <si>
    <t>Current liabilities</t>
  </si>
  <si>
    <t xml:space="preserve">Trade and other payables </t>
  </si>
  <si>
    <t>Group of liabilities held for sale</t>
  </si>
  <si>
    <t xml:space="preserve">Income tax and MPIT liabilities </t>
  </si>
  <si>
    <t>Total Current liabilities</t>
  </si>
  <si>
    <t>TOTAL LIABILITIES</t>
  </si>
  <si>
    <t>TOTAL SHAREHOLDERS' EQUITY AND LIABILITIES</t>
  </si>
  <si>
    <t>06.30.19</t>
  </si>
  <si>
    <t>Revenues</t>
  </si>
  <si>
    <t>Costs</t>
  </si>
  <si>
    <t>Initial recognition and changes in the fair value of biological assets and agricultural products at the point of harvest</t>
  </si>
  <si>
    <t>Changes in the net realizable value of agricultural products after harvest</t>
  </si>
  <si>
    <t>Gross profit</t>
  </si>
  <si>
    <t>Net gain from fair value adjustment of investment properties</t>
  </si>
  <si>
    <t>Gain from disposal of farmlands</t>
  </si>
  <si>
    <t>General and administrative expenses</t>
  </si>
  <si>
    <t>Selling expenses</t>
  </si>
  <si>
    <t>Other operating results, net</t>
  </si>
  <si>
    <t>Profit / (Loss) from operations</t>
  </si>
  <si>
    <t>Share of loss of associates and joint ventures</t>
  </si>
  <si>
    <t>Profit / (loss) before financial results and income tax</t>
  </si>
  <si>
    <t>Finance income</t>
  </si>
  <si>
    <t>Finance cost</t>
  </si>
  <si>
    <t>Other financial results</t>
  </si>
  <si>
    <t>Inflation adjustment</t>
  </si>
  <si>
    <t>Financial results, net</t>
  </si>
  <si>
    <t>Loss before income tax</t>
  </si>
  <si>
    <t>Income tax</t>
  </si>
  <si>
    <t>Loss for the period from continuing operations</t>
  </si>
  <si>
    <t>Profit for the period from discontinued operations</t>
  </si>
  <si>
    <t>Other comprehensive income / (loss):</t>
  </si>
  <si>
    <t xml:space="preserve">Items that may be reclassified subsequently to profit or loss: </t>
  </si>
  <si>
    <t>Currency translation adjustment</t>
  </si>
  <si>
    <t>Change in the fair value of hedging instruments net of income taxes</t>
  </si>
  <si>
    <t xml:space="preserve">Items that may not be reclassified subsequently to profit or loss: </t>
  </si>
  <si>
    <t>Revaluation of fixed assets transferred to investment properties</t>
  </si>
  <si>
    <t>Actuarial loss from defined benefit plans</t>
  </si>
  <si>
    <t>Other comprehensive income for the period from continuing operations</t>
  </si>
  <si>
    <t>Other comprehensive income / (loss) for the period from discontinued operations</t>
  </si>
  <si>
    <t>Total other comprehensive income for the period</t>
  </si>
  <si>
    <t>Total comprehensive income / (loss) for the period</t>
  </si>
  <si>
    <t>Total comprehensive loss from continuing operations</t>
  </si>
  <si>
    <t>Total comprehensive income from discontinued operations</t>
  </si>
  <si>
    <t>Total comprehensive income / (loss) from the period</t>
  </si>
  <si>
    <t>Profit for the period attributable to:</t>
  </si>
  <si>
    <t>Equity holders of the parent</t>
  </si>
  <si>
    <t>Non-controlling interest</t>
  </si>
  <si>
    <t>Loss from continuing operations attributable to:</t>
  </si>
  <si>
    <t>Total comprehensive income attributable to:</t>
  </si>
  <si>
    <t>Loss for the period per share attributable to equity holders of the parent:</t>
  </si>
  <si>
    <t>Basic</t>
  </si>
  <si>
    <t>Diluted</t>
  </si>
  <si>
    <t>Loss per share from continuing operations attributable to equity holders of the parent:</t>
  </si>
  <si>
    <t>Operating activities:</t>
  </si>
  <si>
    <t>Net cash generated from operating activities before income tax paid</t>
  </si>
  <si>
    <t>Income tax paid</t>
  </si>
  <si>
    <t>Net cash generated from continuing operating activities</t>
  </si>
  <si>
    <t>Net cash generated from discontinued operating activities</t>
  </si>
  <si>
    <t>Net cash generated from operating activities</t>
  </si>
  <si>
    <t>Investing activities:</t>
  </si>
  <si>
    <t>Acquisition of participation in associates and joint ventures</t>
  </si>
  <si>
    <t>Capital contributions to associates and joint ventures</t>
  </si>
  <si>
    <t>Proceeds from sales of intangible assets</t>
  </si>
  <si>
    <t>Payment for non-controlling interest acquisition</t>
  </si>
  <si>
    <t>Acquisition and improvement of investment properties</t>
  </si>
  <si>
    <t>Proceeds from sales of investment properties</t>
  </si>
  <si>
    <t>Acquisitions and improvements of property, plant and equipment</t>
  </si>
  <si>
    <t>Acquisition of intangible assets</t>
  </si>
  <si>
    <t>Proceeds from sales of property, plant and equipment</t>
  </si>
  <si>
    <t>Net increase of restricted deposits</t>
  </si>
  <si>
    <t>Dividends collected from associates and joint ventures</t>
  </si>
  <si>
    <t>Proceeds from sales of interest held in associates and joint ventures</t>
  </si>
  <si>
    <t>Proceeds from loans granted</t>
  </si>
  <si>
    <t>Acquisitions of investments in financial assets</t>
  </si>
  <si>
    <t>Proceeds from disposal of investments in financial assets</t>
  </si>
  <si>
    <t>Interest charged on financial assets</t>
  </si>
  <si>
    <t>Dividends received from financial assets</t>
  </si>
  <si>
    <t>Acquisition of subsidiaries, net of funds acquired</t>
  </si>
  <si>
    <t xml:space="preserve">Loans granted to related parties  </t>
  </si>
  <si>
    <t>Loans granted</t>
  </si>
  <si>
    <t>Net cash generated from continuing investing activities</t>
  </si>
  <si>
    <t>Net cash generated from (used in) discontinued investing activities</t>
  </si>
  <si>
    <t>Net cash generated from (used in) investing activities</t>
  </si>
  <si>
    <t>Financing activities:</t>
  </si>
  <si>
    <t>Borrowings and issuance of non-convertible notes</t>
  </si>
  <si>
    <t>Payment of borrowings and non-convertible notes</t>
  </si>
  <si>
    <t>(Payment) Obtaining of short term loans, net</t>
  </si>
  <si>
    <t>Interest paid</t>
  </si>
  <si>
    <t>Repurchase of own shares</t>
  </si>
  <si>
    <t>Repurchase of non-convertible notes</t>
  </si>
  <si>
    <t>Capital contributions from non-controlling interest in subsidiaries</t>
  </si>
  <si>
    <t>Acquisition of non-controlling interest in subsidiaries</t>
  </si>
  <si>
    <t>Charge for issuance of shares and other equity instruments</t>
  </si>
  <si>
    <t>Proceeds from sales of non-controlling interest in subsidiaries</t>
  </si>
  <si>
    <t>Loans received from associates and joint ventures, net</t>
  </si>
  <si>
    <t>Payment of borrowings to related parties</t>
  </si>
  <si>
    <t>Dividends paid</t>
  </si>
  <si>
    <t>Dividends paid to non-controlling interest in subsidiaries</t>
  </si>
  <si>
    <t>Proceeds from derivative financial instruments, net</t>
  </si>
  <si>
    <t>Payment of seller financing</t>
  </si>
  <si>
    <t>Net cash used in continuing financing activities</t>
  </si>
  <si>
    <t>Net cash (used in) generated from discontinued financing activities</t>
  </si>
  <si>
    <t>Net cash (used in) generated from financing activities</t>
  </si>
  <si>
    <t>Net (Decrease) Increase in cash and cash equivalents from continuing activities</t>
  </si>
  <si>
    <t>Net (Decrease) Increase in cash and cash equivalents from discontinued activities</t>
  </si>
  <si>
    <t>Net (Decrease) Increase in cash and cash equivalents</t>
  </si>
  <si>
    <t>Cash and cash equivalents at beginning of the period</t>
  </si>
  <si>
    <t>Cash and cash equivalents reclassified to held for sale</t>
  </si>
  <si>
    <t>Foreign exchange gain on cash and changes in fair value of cash equivalents</t>
  </si>
  <si>
    <t>Cash and cash equivalents at the end of the period</t>
  </si>
  <si>
    <t>Consolidated Results</t>
  </si>
  <si>
    <t>(In ARS million)</t>
  </si>
  <si>
    <t>Initial recognition and changes in the fair value of biological assets and agricultural produce at the point of harvest</t>
  </si>
  <si>
    <t>Changes in the net realizable value of agricultural produce after harvest</t>
  </si>
  <si>
    <t>Net gain from fair value adjustment on investment properties</t>
  </si>
  <si>
    <t>Result from operations</t>
  </si>
  <si>
    <t>Depreciation and Amortization</t>
  </si>
  <si>
    <t>EBITDA (unaudited)</t>
  </si>
  <si>
    <t>Adjusted EBITDA (unaudited)</t>
  </si>
  <si>
    <t>Loss from joint ventures and associates</t>
  </si>
  <si>
    <t>Result from operations before financing and taxation</t>
  </si>
  <si>
    <t>Result before income tax</t>
  </si>
  <si>
    <t>Income tax expense</t>
  </si>
  <si>
    <t>Result for the period from continued operations</t>
  </si>
  <si>
    <t>Result from discontinued operations after income tax</t>
  </si>
  <si>
    <t>Result for the period</t>
  </si>
  <si>
    <t>Attributable to</t>
  </si>
  <si>
    <t xml:space="preserve">Equity holder of the parent </t>
  </si>
  <si>
    <t>Urban Properties and Investments</t>
  </si>
  <si>
    <t>Agribusiness</t>
  </si>
  <si>
    <t>Description of Operations by Segment</t>
  </si>
  <si>
    <t>Variation</t>
  </si>
  <si>
    <t xml:space="preserve">Result from operations </t>
  </si>
  <si>
    <t>Share of profit of associates</t>
  </si>
  <si>
    <t xml:space="preserve">Segment result </t>
  </si>
  <si>
    <t>I)	Land Development, Transformation and Sales</t>
  </si>
  <si>
    <t>in ARS million</t>
  </si>
  <si>
    <t>Gross loss</t>
  </si>
  <si>
    <t>Profit from operations</t>
  </si>
  <si>
    <t>Segment profit</t>
  </si>
  <si>
    <t>Adjusted EBITDA</t>
  </si>
  <si>
    <t>II)	Agricultural Production</t>
  </si>
  <si>
    <t>Profit from associates</t>
  </si>
  <si>
    <t>II.a) Crops and Sugarcane</t>
  </si>
  <si>
    <t>Crops</t>
  </si>
  <si>
    <t xml:space="preserve">Gross profit </t>
  </si>
  <si>
    <t xml:space="preserve">General and administrative expenses </t>
  </si>
  <si>
    <t>Share of loss of associates</t>
  </si>
  <si>
    <t>Sugarcane</t>
  </si>
  <si>
    <t xml:space="preserve">Revenues </t>
  </si>
  <si>
    <t>II.b) Cattle Production</t>
  </si>
  <si>
    <t>In ARS Million</t>
  </si>
  <si>
    <t>Initial recognition and changes in the fair value of biological assets and agricultural produce</t>
  </si>
  <si>
    <t>Segment loss</t>
  </si>
  <si>
    <t>II.c) Agricultural Rental and Services</t>
  </si>
  <si>
    <t>General and Administrative expenses</t>
  </si>
  <si>
    <t>III) Other Segments</t>
  </si>
  <si>
    <t>In ARS million</t>
  </si>
  <si>
    <t>Segment Profit</t>
  </si>
  <si>
    <t>IV) Corporate Segment</t>
  </si>
  <si>
    <t>Loss from operations</t>
  </si>
  <si>
    <t>Consolidated Results of our Subsidiary IRSA Inversiones y Representaciones S.A.</t>
  </si>
  <si>
    <t>Profit / (loss) from operations</t>
  </si>
  <si>
    <t xml:space="preserve">Adjusted EBITDA </t>
  </si>
  <si>
    <t>Segment Result</t>
  </si>
  <si>
    <t>Argentina Business Center</t>
  </si>
  <si>
    <t>Israel Business Center</t>
  </si>
  <si>
    <t>Comparative Summary Consolidated Balance Sheet Data</t>
  </si>
  <si>
    <t>Total assets</t>
  </si>
  <si>
    <t>Total liabilities</t>
  </si>
  <si>
    <t>Total capital and reserves attributable to the shareholders of the controlling company</t>
  </si>
  <si>
    <t>Minority interests</t>
  </si>
  <si>
    <t>Shareholders’ equity</t>
  </si>
  <si>
    <t>Total liabilities plus minority interests plus shareholders’ equity</t>
  </si>
  <si>
    <t>Comparative Summary Consolidated Statement of Income Data</t>
  </si>
  <si>
    <t>Share of profit of associates and joint ventures</t>
  </si>
  <si>
    <t>Profit / (loss) from operations before financing and taxation</t>
  </si>
  <si>
    <t>Loss of the period of continuous operations</t>
  </si>
  <si>
    <t>Profit of discontinued operations after taxes</t>
  </si>
  <si>
    <t>Controlling company’s shareholders</t>
  </si>
  <si>
    <t>Comparative Summary Consolidated Statement of Cash Flow Data</t>
  </si>
  <si>
    <t>Net cash generated by operating activities</t>
  </si>
  <si>
    <t>Total net cash (used in) / generated during the fiscal period</t>
  </si>
  <si>
    <t>Ratios</t>
  </si>
  <si>
    <t>(1) Current Assets / Current Liabilities</t>
  </si>
  <si>
    <t>(2) Total Shareholders’ Equity/Total Liabilities</t>
  </si>
  <si>
    <t>(3) Non-current Assets/Total Assets</t>
  </si>
  <si>
    <t>EBITDA Reconciliation</t>
  </si>
  <si>
    <t>Result from discontinued operations</t>
  </si>
  <si>
    <t>Income tax expense </t>
  </si>
  <si>
    <t>Net financial results </t>
  </si>
  <si>
    <t>Share of profit of associates and joint ventures </t>
  </si>
  <si>
    <t>Depreciation and amortization </t>
  </si>
  <si>
    <t>EBITDA (unaudited) </t>
  </si>
  <si>
    <t xml:space="preserve">Barter Agreements result </t>
  </si>
  <si>
    <t>Adjusted EBITDA (unaudited) </t>
  </si>
  <si>
    <t>03.31.20</t>
  </si>
  <si>
    <t>Consolidated Condensed Interim Statements of Income and Other Comprehensive Income 
for the nine and three-months periods ended March 31, 2020 and 2019</t>
  </si>
  <si>
    <t xml:space="preserve"> Nine months </t>
  </si>
  <si>
    <t xml:space="preserve"> Three months </t>
  </si>
  <si>
    <t>03.31.19</t>
  </si>
  <si>
    <t>Impairment of associates</t>
  </si>
  <si>
    <t>Loss for the period</t>
  </si>
  <si>
    <t>Decrease of cash due to desconsolidation of subsidiary</t>
  </si>
  <si>
    <t>Financial advances</t>
  </si>
  <si>
    <t>Cash incorporated by buissiness combination, net of cash paid</t>
  </si>
  <si>
    <t>9M 20</t>
  </si>
  <si>
    <t>9M 19</t>
  </si>
  <si>
    <t>YoY Var</t>
  </si>
  <si>
    <t>9M 2020</t>
  </si>
  <si>
    <t>9M 2019</t>
  </si>
  <si>
    <t>Segment result</t>
  </si>
  <si>
    <t>Activity profit</t>
  </si>
  <si>
    <t xml:space="preserve">Gross Profit / (Loss) </t>
  </si>
  <si>
    <t xml:space="preserve">Profit / (Loss) from operations </t>
  </si>
  <si>
    <t>Activity Profit / (Loss)</t>
  </si>
  <si>
    <t>Activity Profit</t>
  </si>
  <si>
    <r>
      <t xml:space="preserve">In </t>
    </r>
    <r>
      <rPr>
        <b/>
        <sz val="8"/>
        <color rgb="FF000000"/>
        <rFont val="Arial"/>
        <family val="2"/>
      </rPr>
      <t>ARS Million</t>
    </r>
  </si>
  <si>
    <t>Net cash generated by investment activities</t>
  </si>
  <si>
    <t>Net cash used in financing activities</t>
  </si>
  <si>
    <t>Gain from fair value of investment properties</t>
  </si>
  <si>
    <t>Realized (loss) / gain from fair value of investment properties - Agribusiness</t>
  </si>
  <si>
    <t>Impairment of associates and joint ventures</t>
  </si>
  <si>
    <t>For the nine-month period ended March 31 (in ARS million)</t>
  </si>
  <si>
    <t>IQ20</t>
  </si>
  <si>
    <t>IIQ20</t>
  </si>
  <si>
    <t>IIIQ20</t>
  </si>
  <si>
    <t>2020E</t>
  </si>
  <si>
    <t>Bolivia</t>
  </si>
  <si>
    <t>Paraguay</t>
  </si>
  <si>
    <t>Published on:</t>
  </si>
  <si>
    <t>PORTFOLIO CRESUD</t>
  </si>
  <si>
    <t>Brazil</t>
  </si>
  <si>
    <t>Total Productive Lands</t>
  </si>
  <si>
    <t>Agricultural Productive Land
Own and Under Concession</t>
  </si>
  <si>
    <t>Cattle Productive Land
Own and Under Concession</t>
  </si>
  <si>
    <t>Under Development (Phase 1)</t>
  </si>
  <si>
    <t>Under Development (Phase 2)</t>
  </si>
  <si>
    <t>Reserved</t>
  </si>
  <si>
    <t>Total Land Reserve</t>
  </si>
  <si>
    <t>Planted Surface</t>
  </si>
  <si>
    <t>Total Hectares</t>
  </si>
  <si>
    <t>Consolidated Condensed Interim Balance Sheets as of March 31, 2020 and June 30, 2019</t>
  </si>
  <si>
    <t>Consolidated Condensed Interim Cash Flow Statements for the nine and three-month periods ended March 31, 2020 and 2019</t>
  </si>
  <si>
    <r>
      <t xml:space="preserve">Liquidity </t>
    </r>
    <r>
      <rPr>
        <vertAlign val="superscript"/>
        <sz val="8"/>
        <color rgb="FF000000"/>
        <rFont val="Arial"/>
        <family val="2"/>
      </rPr>
      <t>(1)</t>
    </r>
  </si>
  <si>
    <r>
      <t>Solvency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(2)</t>
    </r>
  </si>
  <si>
    <r>
      <t xml:space="preserve">Restricted capital </t>
    </r>
    <r>
      <rPr>
        <vertAlign val="superscript"/>
        <sz val="8"/>
        <color rgb="FF000000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</si>
</sst>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[$ARS]\ #,##0"/>
    <numFmt numFmtId="173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u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167" fontId="1" fillId="0" borderId="0"/>
  </cellStyleXfs>
  <cellXfs count="200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" fontId="8" fillId="6" borderId="0" xfId="0" applyNumberFormat="1" applyFont="1" applyFill="1" applyAlignment="1">
      <alignment horizontal="center" vertical="center" wrapText="1"/>
    </xf>
    <xf numFmtId="17" fontId="8" fillId="6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8" fillId="3" borderId="0" xfId="0" applyFont="1" applyFill="1" applyAlignment="1">
      <alignment horizontal="justify" vertical="center" wrapText="1"/>
    </xf>
    <xf numFmtId="0" fontId="8" fillId="6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0" fillId="0" borderId="0" xfId="1" applyNumberFormat="1" applyFont="1"/>
    <xf numFmtId="164" fontId="8" fillId="2" borderId="1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3" fillId="4" borderId="0" xfId="0" applyNumberFormat="1" applyFont="1" applyFill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3" borderId="0" xfId="1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64" fontId="8" fillId="0" borderId="0" xfId="1" applyNumberFormat="1" applyFont="1" applyAlignment="1">
      <alignment horizontal="center" vertical="center" wrapText="1"/>
    </xf>
    <xf numFmtId="164" fontId="12" fillId="5" borderId="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9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7" fillId="0" borderId="0" xfId="0" applyFont="1"/>
    <xf numFmtId="165" fontId="15" fillId="0" borderId="0" xfId="0" applyNumberFormat="1" applyFont="1"/>
    <xf numFmtId="0" fontId="15" fillId="0" borderId="0" xfId="0" applyFont="1" applyAlignment="1">
      <alignment horizontal="left"/>
    </xf>
    <xf numFmtId="165" fontId="15" fillId="0" borderId="0" xfId="2" applyNumberFormat="1" applyFont="1"/>
    <xf numFmtId="0" fontId="10" fillId="0" borderId="0" xfId="3" applyFont="1" applyAlignment="1">
      <alignment horizontal="left"/>
    </xf>
    <xf numFmtId="166" fontId="15" fillId="0" borderId="0" xfId="2" applyNumberFormat="1" applyFont="1" applyFill="1"/>
    <xf numFmtId="165" fontId="15" fillId="0" borderId="0" xfId="2" applyNumberFormat="1" applyFont="1" applyFill="1"/>
    <xf numFmtId="166" fontId="15" fillId="0" borderId="0" xfId="2" applyNumberFormat="1" applyFont="1"/>
    <xf numFmtId="165" fontId="10" fillId="0" borderId="0" xfId="2" applyNumberFormat="1" applyFont="1" applyAlignment="1">
      <alignment wrapText="1"/>
    </xf>
    <xf numFmtId="167" fontId="15" fillId="0" borderId="0" xfId="4" applyFont="1" applyAlignment="1">
      <alignment horizontal="left"/>
    </xf>
    <xf numFmtId="3" fontId="8" fillId="3" borderId="2" xfId="0" applyNumberFormat="1" applyFont="1" applyFill="1" applyBorder="1" applyAlignment="1">
      <alignment horizontal="left" vertical="center"/>
    </xf>
    <xf numFmtId="165" fontId="15" fillId="7" borderId="0" xfId="0" applyNumberFormat="1" applyFont="1" applyFill="1" applyAlignment="1">
      <alignment horizontal="center"/>
    </xf>
    <xf numFmtId="3" fontId="8" fillId="8" borderId="2" xfId="0" applyNumberFormat="1" applyFont="1" applyFill="1" applyBorder="1" applyAlignment="1">
      <alignment horizontal="left" vertical="center"/>
    </xf>
    <xf numFmtId="3" fontId="8" fillId="8" borderId="2" xfId="0" applyNumberFormat="1" applyFont="1" applyFill="1" applyBorder="1" applyAlignment="1">
      <alignment horizontal="center" vertical="center"/>
    </xf>
    <xf numFmtId="43" fontId="8" fillId="3" borderId="2" xfId="2" applyFont="1" applyFill="1" applyBorder="1" applyAlignment="1">
      <alignment horizontal="center" vertical="center"/>
    </xf>
    <xf numFmtId="165" fontId="8" fillId="3" borderId="2" xfId="2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8" fillId="9" borderId="2" xfId="0" applyNumberFormat="1" applyFont="1" applyFill="1" applyBorder="1" applyAlignment="1">
      <alignment horizontal="left" vertical="center"/>
    </xf>
    <xf numFmtId="3" fontId="18" fillId="9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0" fontId="8" fillId="0" borderId="4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6" fillId="6" borderId="0" xfId="0" applyFont="1" applyFill="1" applyAlignment="1">
      <alignment horizontal="center" vertical="center" wrapText="1"/>
    </xf>
    <xf numFmtId="3" fontId="15" fillId="0" borderId="0" xfId="0" applyNumberFormat="1" applyFont="1"/>
    <xf numFmtId="164" fontId="15" fillId="0" borderId="0" xfId="1" applyNumberFormat="1" applyFont="1"/>
    <xf numFmtId="0" fontId="9" fillId="0" borderId="0" xfId="0" applyFont="1" applyAlignment="1">
      <alignment horizontal="left" vertical="center"/>
    </xf>
    <xf numFmtId="0" fontId="15" fillId="6" borderId="0" xfId="0" applyFont="1" applyFill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165" fontId="8" fillId="8" borderId="2" xfId="2" applyNumberFormat="1" applyFont="1" applyFill="1" applyBorder="1" applyAlignment="1">
      <alignment horizontal="center" vertical="center"/>
    </xf>
    <xf numFmtId="165" fontId="18" fillId="9" borderId="2" xfId="2" applyNumberFormat="1" applyFont="1" applyFill="1" applyBorder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43" fontId="3" fillId="3" borderId="0" xfId="2" applyFont="1" applyFill="1" applyAlignment="1">
      <alignment vertical="center"/>
    </xf>
    <xf numFmtId="43" fontId="8" fillId="3" borderId="0" xfId="2" applyFont="1" applyFill="1" applyAlignment="1">
      <alignment horizontal="center" vertical="center" wrapText="1"/>
    </xf>
    <xf numFmtId="43" fontId="3" fillId="3" borderId="0" xfId="2" applyFont="1" applyFill="1" applyAlignment="1">
      <alignment horizontal="center" vertical="center" wrapText="1"/>
    </xf>
    <xf numFmtId="173" fontId="3" fillId="3" borderId="0" xfId="0" applyNumberFormat="1" applyFont="1" applyFill="1" applyAlignment="1">
      <alignment horizontal="center" vertical="center" wrapText="1"/>
    </xf>
    <xf numFmtId="173" fontId="3" fillId="0" borderId="0" xfId="0" applyNumberFormat="1" applyFont="1" applyAlignment="1">
      <alignment horizontal="center" vertical="center" wrapText="1"/>
    </xf>
  </cellXfs>
  <cellStyles count="5">
    <cellStyle name="Millares" xfId="2" builtinId="3"/>
    <cellStyle name="Normal" xfId="0" builtinId="0"/>
    <cellStyle name="Normal 11" xfId="3" xr:uid="{F28BBA8B-4590-4059-8C5C-8771A2D113C2}"/>
    <cellStyle name="Normal 2" xfId="4" xr:uid="{10522F79-FBC5-4167-A901-E4C02A001B2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59" Type="http://schemas.openxmlformats.org/officeDocument/2006/relationships/externalLink" Target="externalLinks/externalLink149.xml"/><Relationship Id="rId170" Type="http://schemas.openxmlformats.org/officeDocument/2006/relationships/externalLink" Target="externalLinks/externalLink160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149" Type="http://schemas.openxmlformats.org/officeDocument/2006/relationships/externalLink" Target="externalLinks/externalLink13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181" Type="http://schemas.openxmlformats.org/officeDocument/2006/relationships/externalLink" Target="externalLinks/externalLink171.xml"/><Relationship Id="rId22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139" Type="http://schemas.openxmlformats.org/officeDocument/2006/relationships/externalLink" Target="externalLinks/externalLink129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71" Type="http://schemas.openxmlformats.org/officeDocument/2006/relationships/externalLink" Target="externalLinks/externalLink161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12" Type="http://schemas.openxmlformats.org/officeDocument/2006/relationships/externalLink" Target="externalLinks/externalLink2.xml"/><Relationship Id="rId33" Type="http://schemas.openxmlformats.org/officeDocument/2006/relationships/externalLink" Target="externalLinks/externalLink23.xml"/><Relationship Id="rId108" Type="http://schemas.openxmlformats.org/officeDocument/2006/relationships/externalLink" Target="externalLinks/externalLink98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61" Type="http://schemas.openxmlformats.org/officeDocument/2006/relationships/externalLink" Target="externalLinks/externalLink151.xml"/><Relationship Id="rId182" Type="http://schemas.openxmlformats.org/officeDocument/2006/relationships/externalLink" Target="externalLinks/externalLink17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51" Type="http://schemas.openxmlformats.org/officeDocument/2006/relationships/externalLink" Target="externalLinks/externalLink141.xml"/><Relationship Id="rId172" Type="http://schemas.openxmlformats.org/officeDocument/2006/relationships/externalLink" Target="externalLinks/externalLink162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31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52.xml"/><Relationship Id="rId183" Type="http://schemas.openxmlformats.org/officeDocument/2006/relationships/externalLink" Target="externalLinks/externalLink173.xml"/><Relationship Id="rId24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21.xml"/><Relationship Id="rId152" Type="http://schemas.openxmlformats.org/officeDocument/2006/relationships/externalLink" Target="externalLinks/externalLink142.xml"/><Relationship Id="rId173" Type="http://schemas.openxmlformats.org/officeDocument/2006/relationships/externalLink" Target="externalLinks/externalLink163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externalLink" Target="externalLinks/externalLink132.xml"/><Relationship Id="rId163" Type="http://schemas.openxmlformats.org/officeDocument/2006/relationships/externalLink" Target="externalLinks/externalLink153.xml"/><Relationship Id="rId184" Type="http://schemas.openxmlformats.org/officeDocument/2006/relationships/externalLink" Target="externalLinks/externalLink174.xml"/><Relationship Id="rId189" Type="http://schemas.openxmlformats.org/officeDocument/2006/relationships/externalLink" Target="externalLinks/externalLink17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3" Type="http://schemas.openxmlformats.org/officeDocument/2006/relationships/externalLink" Target="externalLinks/externalLink143.xml"/><Relationship Id="rId174" Type="http://schemas.openxmlformats.org/officeDocument/2006/relationships/externalLink" Target="externalLinks/externalLink164.xml"/><Relationship Id="rId179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8.xml"/><Relationship Id="rId164" Type="http://schemas.openxmlformats.org/officeDocument/2006/relationships/externalLink" Target="externalLinks/externalLink154.xml"/><Relationship Id="rId169" Type="http://schemas.openxmlformats.org/officeDocument/2006/relationships/externalLink" Target="externalLinks/externalLink159.xml"/><Relationship Id="rId185" Type="http://schemas.openxmlformats.org/officeDocument/2006/relationships/externalLink" Target="externalLinks/externalLink1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70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54" Type="http://schemas.openxmlformats.org/officeDocument/2006/relationships/externalLink" Target="externalLinks/externalLink144.xml"/><Relationship Id="rId175" Type="http://schemas.openxmlformats.org/officeDocument/2006/relationships/externalLink" Target="externalLinks/externalLink165.xml"/><Relationship Id="rId196" Type="http://schemas.openxmlformats.org/officeDocument/2006/relationships/externalLink" Target="externalLinks/externalLink186.xml"/><Relationship Id="rId200" Type="http://schemas.openxmlformats.org/officeDocument/2006/relationships/externalLink" Target="externalLinks/externalLink190.xml"/><Relationship Id="rId16" Type="http://schemas.openxmlformats.org/officeDocument/2006/relationships/externalLink" Target="externalLinks/externalLink6.xml"/><Relationship Id="rId37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65" Type="http://schemas.openxmlformats.org/officeDocument/2006/relationships/externalLink" Target="externalLinks/externalLink155.xml"/><Relationship Id="rId186" Type="http://schemas.openxmlformats.org/officeDocument/2006/relationships/externalLink" Target="externalLinks/externalLink176.xml"/><Relationship Id="rId211" Type="http://schemas.openxmlformats.org/officeDocument/2006/relationships/styles" Target="styles.xml"/><Relationship Id="rId27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55" Type="http://schemas.openxmlformats.org/officeDocument/2006/relationships/externalLink" Target="externalLinks/externalLink145.xml"/><Relationship Id="rId176" Type="http://schemas.openxmlformats.org/officeDocument/2006/relationships/externalLink" Target="externalLinks/externalLink166.xml"/><Relationship Id="rId197" Type="http://schemas.openxmlformats.org/officeDocument/2006/relationships/externalLink" Target="externalLinks/externalLink187.xml"/><Relationship Id="rId201" Type="http://schemas.openxmlformats.org/officeDocument/2006/relationships/externalLink" Target="externalLinks/externalLink191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1" Type="http://schemas.openxmlformats.org/officeDocument/2006/relationships/worksheet" Target="worksheets/sheet1.xml"/><Relationship Id="rId212" Type="http://schemas.openxmlformats.org/officeDocument/2006/relationships/sharedStrings" Target="sharedStrings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202" Type="http://schemas.openxmlformats.org/officeDocument/2006/relationships/externalLink" Target="externalLinks/externalLink192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\CONTADUR\EXCEL\Bce%201202\Bce%20Ajustado\BCE%20DE%20PRESENTACION\BCE%20CRESUD%201202%20AJUSTA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Alto%20Palermo%20S.A.%20Group\Alto%20Palermo%20S.A\2010\07.%20Proyecto%20IFRS\Papeles\CRESUD%20CONSO%2006-09%20deprotegido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\CONTADUR\EXCEL\BALANCE_DICIEMBRE%2003\CRESUD\BCE%20DE%20PUBLICACION\ARMADO\CRESUD%20CONSO%2012-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y%20Finanzas%20CYRSA\My%20Documents\Clientes\IRSA\Dic09\Cyrsa\PPC\ANTICIPO%20Y%20DESACOPIOS%20AL%2029.12.09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articulares/Mhyai/Eliane%20-%20Avalia&#231;&#227;o%20da%20Empresa%20-%20FINA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MARZO%2003\CRESUD\ANALISIS%20DE%20CUENTAS\BS%20USO\BS%20USO%20CONSOL%2003-2003%20(AJUST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/Planeamiento%20Cresud/Valuation%20consolidado-%20CRESUD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CLIENTES%20-%20PREVISION%20CLASA%2003-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An&#225;lisis%20Financiero%20y%20Nuevos%20Negocios/Valuaci&#243;n%20de%20Activos/Valuaci&#243;n%20Activos%20al%2030.06.2016/Armado%20IRSA%20CP%20Consolidado%2006-2016%20v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ruzal\LOCALS~1\Temp\notesC4A9C8\APSA%20-%20PG%20Depreciaciones%20al%2030.06.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asut\AppData\Local\Microsoft\Windows\Temporary%20Internet%20Files\Content.Outlook\QJV2RLYO\Py2014%20-%20BASE%20DAT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Contabilidad\Sector%20Contable%20-%20Archivos%20Compartidos\An&#225;lisis%20de%20Rubros%20Contables\Creditos%20por%20Ventas\Previsi&#243;n%20para%20Incobrables\2007\Utilizaci&#243;n%20al%2030-06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PIERRE\BOITEDETRANSFERT\MIC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mar&#231;o%202004\FLUXO_FEV03-simu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%20Pwc\Arcor\Revision%20al%2031_12_2000\Provision%20Ganancias\CAN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rojetos%20em%20Andamento/Eliane/Avalia&#231;&#227;o/Eliane%20-%20Avalia&#231;&#227;o%20da%20Empresa%20-%20FINAL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microsoft.com/office/2019/04/relationships/externalLinkLongPath" Target="https://irsatrial-my.sharepoint.com/Planeamiento/Analisis%20de%20Negocios/Comun/Master/Proyectos/APSA/01.%20ARGENTINA/011.%20CENTROS%20COMERCIALES/0111.%20CABA/0111.2.%20CC%20en%20an&#225;lisis/1112-80%20-%20Arcos%20Gourmet/Febrero%202011/Evaluaci&#243;n%20ARCOSV17-%209macro.xlsx?57E5DE84" TargetMode="External"/><Relationship Id="rId1" Type="http://schemas.openxmlformats.org/officeDocument/2006/relationships/externalLinkPath" Target="file:///\\57E5DE84\Evaluaci&#243;n%20ARCOSV17-%209macr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ANALITICO%20CLIENTES%20PAMSA%2006-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808\Fluxo%2014.08.08\FLUXO_14_AGOSTO_08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%20y%20control%20de%20gestion%20apsa/Control%20de%20Gestion/Comun%20Control%20de%20Gestion/3-%20Real%20Estate/1-%20IRSA/3-m.%20Informes%20de%20Renta/EJERCICIO%202009/INFORME%20Marzo%202009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Valuaci&#243;n/Valuaci&#243;n%202014/Pedidos%20Especiales/Malls/Reporte%20precios%20autom&#225;ticos%20CC%20v6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OLIVIER\FORM2B%20RECAP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DGETS\LOTUSDAT\FORMS\1998\98AE\DOM\FORM04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Valuaci&#243;n%202013\Estructura%20de%20Capital\An&#225;lisis%20Te&#243;rico%202013\1)%20Estructura%20de%20Capital%20Versi&#243;n%20Nueva%20(Todo%20proporcional%20NAV)%20V.III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oreno\LOCALS~1\Temp\notesC4A9C8\Proyeccion%20PF09%20Base%20Ganancias%2017-06-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6%20Fevereiro\FLUXO_FEVEREIRO%2006%20SIMUL%20SFH%20e%20LANCAMENTOS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barrera.CRESUD\Local%20Settings\Temporary%20Internet%20Files\OLKE7\Armado\Mis%20Documentos\Empresas\M%20O%20R%20G%20A%20N\B%202%20AGRO\alexis%20b2%20agro%2031-03-03\2310%20Bal%20%20%20%20%20%2031-03-03%20B2AGRO%20S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Resumen%20Presupuestos%20CAPEX%202015%20vObras(11-02-15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1&#176;%20de%20Abril\Bce00\Bce99\1&#176;ABRu-v99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juanda\Planillas\informes%20para%20socios\comparativo%20vent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duria%20APSA\Mis%20Documentos\BACKUP\Sector%20Contable%20-%20Archivos%20Compartidos\An&#225;lisis%20de%20Rubros%20Contables\Deudas%20Comerciales\CONTROL%20PROVEEDORES\An&#225;lisisi%20proveedores%202006-12%20bce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uestos%20corpotativo\CRESUD\CRESUD\ganancias\06-2010\09-2009\Dif%20cbio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RESUD\BCE%20PUBLICACION\ARMADO\CRESUD%20CONSO%2003-0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snat_turgeman\Desktop\ifrs_dic_taz03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2000/LCMM797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1997/LCMM797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cl%20Reporting\F%20R\SEC%20Filings\10K10Q\BS0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corral\Local%20Settings\Temporary%20Internet%20Files\OLK47\Grafo%20136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ACTUS\Cactus%20armado%20bce%2003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caamano.IRSA\Local%20Settings\Temporary%20Internet%20Files\OLK8\HISTORICO%20IRS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napoli\Local%20Settings\Temporary%20Internet%20Files\OLK1A\dif%20cbo%2025-01-0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ciones\Fpc%20-%200605.xls?478AED45" TargetMode="External"/><Relationship Id="rId1" Type="http://schemas.openxmlformats.org/officeDocument/2006/relationships/externalLinkPath" Target="file:///\\478AED45\Fpc%20-%20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anancias\APSA\2007\06-07\APSA%20Provisi&#243;n%2006-07%20Bce%2023-07-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viola\My%20Documents\LIAG%20S.A\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%20JUNIO%2004/CRESUD/BCE%20PUBLICACION/ARMADO/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MBROS\LOCALS~1\Temp\Utilizaciones%20-%20Condonaciones%20al%2028.02.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Control%20de%20Gestion/Comun%20Control%20de%20Gestion/1-%20Vinculadas/1-%20Vinculadas%20Agro/1-a.%20Cactus/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mun%20Planeamiento%20y%20Control%20de%20Gestion/Rent%20Roll/Rent%20Roll/Rent%20Roll%20originales/2007/Rent%20Roll%200711/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Reportes%20Mensuales\0302\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TODOS/Valuaci&#243;n/Valuaci&#243;n%202015/Pedidos%20Especiales/Malls/Valuaci&#243;n%202014/Pedidos%20Especiales/Malls/Simon%20Properties/Valuaci&#243;n%202011/Automatizacion%20Overview/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SETIEMBRE%2003\CRESUD\BCE%20PUBLICACION%200903\Bce%20Ajustado\BCE%20DE%20PRESENTACION\BCE%20CRESUD%201202%20AJUSTA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MISDOC~1\IRSA\PAPELE~1\NUEVOS~1\INTERC~2\IRSA%20-%20AP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balance\contabilidad\An&#224;lisis%20de%20cuentas\soporte%20de%20canon%20y%20fpc%20%25%202010-201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Documents%20and%20Settings/vsavon/Desktop/Copia%20de%20Proyecciones%20Shoppings%20-%20v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Contabilidad%20Negocio%20Inmobiliario\An&#225;lisis%20de%20Rubros%20Contables\Patrimonio%20Neto\Distribuci&#243;n%20Rdos\Noviembre\CALCULO%20RESERVA%20LEGAL%2006-08%20C&#237;as%20IRS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ESPOSITO\Desktop\CRESUD%20CONSO%2003-06%20cop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Documents%20and%20Settings\mtenca\My%20Documents\31.03.08\Grupo%20IRSA\IRSA\BS%20DE%20CAMB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WACC\Generador%20WACC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vazquez\Local%20Settings\Temporary%20Internet%20Files\Content.Outlook\VID0NIBD\PLANILLA%20BIENES%20DE%20CAMBIO%20AP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actu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Administracion%20Financiera\Posiciones\2012\03_Mar_2012\Posiciones%20grupo%2030-03-1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~1\ADMINI~1\LOCALS~1\Temp\c.notes.data\Documents%20and%20Settings\Administrator\My%20Documents\Clientes\IRSA\Marzo%2004\Wp\Prestamos\IRSA%20Inv.%20y%20Rep.%20S.A\Auditor&#237;a%20al%2012-2002\Pr&#233;stamos%20Financieros\GABR.DBS?CC3DAB09" TargetMode="External"/><Relationship Id="rId1" Type="http://schemas.openxmlformats.org/officeDocument/2006/relationships/externalLinkPath" Target="file:///\\CC3DAB09\GABR.DB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Posiciones%20Grupo%2003-03-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5/Tablero%20de%20Control%20Finanzas/Posiciones%20Grupo%2006-07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ARRIGA\EXCEL\Bce_1999_2000\Bce_10_1999\Insumos\Consumos_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FJP\CUADROS\E_2002_2003\Definitivos\balance_anual_0603%20(A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Valuaci&#243;n/Valuaci&#243;n%202014/Deuda%20Financiera%20-%20APSA,%20IRSA,%20Cresud/Posiciones%20Grupo%2030-09-201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castroluq002\AppData\Local\Aura\5.0\Files\13\AF\bfe0056a-5c0c-4fb2-b1fb-6b744875a391000000000000000000141128\IRSA%20Consolidado%20-Actualizaci&#243;n%20Scoping%20Jun-16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Valuaci&#243;n\WACC\Generador%20WACC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  <row r="23">
          <cell r="H23">
            <v>587060873.88646197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F20">
            <v>51007</v>
          </cell>
        </row>
        <row r="36">
          <cell r="F36">
            <v>16802537</v>
          </cell>
        </row>
        <row r="90">
          <cell r="F90">
            <v>338506</v>
          </cell>
        </row>
        <row r="101">
          <cell r="F101">
            <v>0</v>
          </cell>
        </row>
        <row r="140">
          <cell r="F140">
            <v>112384</v>
          </cell>
        </row>
        <row r="165">
          <cell r="F165">
            <v>0</v>
          </cell>
        </row>
        <row r="202">
          <cell r="F202">
            <v>168500000</v>
          </cell>
        </row>
        <row r="212">
          <cell r="F212">
            <v>202445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 xml:space="preserve">Inversiones </v>
          </cell>
        </row>
        <row r="2">
          <cell r="A2" t="str">
            <v xml:space="preserve">Correspondiente a los períodos de seis meses iniciados el 1° de julio de 2002 y 2001 </v>
          </cell>
        </row>
        <row r="3">
          <cell r="A3" t="str">
            <v>y finalizados el 31 de diciembre de 2002 y 2001</v>
          </cell>
        </row>
        <row r="4">
          <cell r="A4" t="str">
            <v>(Notas 1, 2 y 3)</v>
          </cell>
        </row>
        <row r="7">
          <cell r="J7" t="str">
            <v>Información sobre el emisor</v>
          </cell>
        </row>
        <row r="8">
          <cell r="K8" t="str">
            <v>S/último Balance General</v>
          </cell>
        </row>
        <row r="9">
          <cell r="A9" t="str">
            <v>Denominación y características de los valores</v>
          </cell>
          <cell r="E9" t="str">
            <v xml:space="preserve"> </v>
          </cell>
          <cell r="F9" t="str">
            <v xml:space="preserve">Cantidad </v>
          </cell>
          <cell r="G9" t="str">
            <v>Valor</v>
          </cell>
          <cell r="H9" t="str">
            <v xml:space="preserve">Valor </v>
          </cell>
          <cell r="I9" t="str">
            <v>Valor de</v>
          </cell>
          <cell r="J9" t="str">
            <v>Actividad Principal</v>
          </cell>
          <cell r="K9" t="str">
            <v>Capital</v>
          </cell>
          <cell r="L9" t="str">
            <v>Resultado del</v>
          </cell>
        </row>
        <row r="10">
          <cell r="E10" t="str">
            <v xml:space="preserve"> </v>
          </cell>
          <cell r="G10">
            <v>37621</v>
          </cell>
          <cell r="H10">
            <v>37256</v>
          </cell>
          <cell r="I10" t="str">
            <v>Cotización</v>
          </cell>
          <cell r="L10" t="str">
            <v>período</v>
          </cell>
        </row>
        <row r="11">
          <cell r="G11" t="str">
            <v>$</v>
          </cell>
          <cell r="H11" t="str">
            <v>$</v>
          </cell>
          <cell r="I11" t="str">
            <v>$</v>
          </cell>
          <cell r="K11" t="str">
            <v>$</v>
          </cell>
          <cell r="L11" t="str">
            <v>$</v>
          </cell>
        </row>
        <row r="12">
          <cell r="A12" t="str">
            <v>Inversiones Corrientes</v>
          </cell>
        </row>
        <row r="13">
          <cell r="A13" t="str">
            <v>Fondos Comunes de Inversión</v>
          </cell>
        </row>
        <row r="14">
          <cell r="B14" t="str">
            <v>Fondo Letes Banco Francés</v>
          </cell>
          <cell r="F14">
            <v>11725</v>
          </cell>
          <cell r="G14">
            <v>1062</v>
          </cell>
          <cell r="H14">
            <v>0</v>
          </cell>
          <cell r="I14">
            <v>9.057569296375266E-2</v>
          </cell>
        </row>
        <row r="15">
          <cell r="B15" t="str">
            <v>Fondo Letes Banco Río</v>
          </cell>
          <cell r="F15">
            <v>1891</v>
          </cell>
          <cell r="G15">
            <v>2926</v>
          </cell>
          <cell r="H15">
            <v>0</v>
          </cell>
          <cell r="I15">
            <v>1.5473294553146484</v>
          </cell>
        </row>
        <row r="16">
          <cell r="B16" t="str">
            <v>Fondo plazo fijo Banco Río en dólares</v>
          </cell>
          <cell r="F16">
            <v>1777</v>
          </cell>
          <cell r="G16">
            <v>2779</v>
          </cell>
          <cell r="H16">
            <v>0</v>
          </cell>
          <cell r="I16">
            <v>1.5638716938660664</v>
          </cell>
        </row>
        <row r="17">
          <cell r="B17" t="str">
            <v>Fondo Citi Funds en dólares</v>
          </cell>
          <cell r="F17">
            <v>5007769</v>
          </cell>
          <cell r="G17">
            <v>16375404</v>
          </cell>
          <cell r="H17">
            <v>0</v>
          </cell>
          <cell r="I17">
            <v>3.269999874195475</v>
          </cell>
        </row>
        <row r="18">
          <cell r="B18" t="str">
            <v>Banco Francés en dólares</v>
          </cell>
          <cell r="G18">
            <v>0</v>
          </cell>
          <cell r="H18">
            <v>36247</v>
          </cell>
        </row>
        <row r="19">
          <cell r="B19" t="str">
            <v>Banco Provincia Buenos Aires en dólares</v>
          </cell>
          <cell r="G19">
            <v>0</v>
          </cell>
          <cell r="H19">
            <v>19694</v>
          </cell>
        </row>
        <row r="20">
          <cell r="B20" t="str">
            <v>Superfondo Banco Río en dólares</v>
          </cell>
          <cell r="G20">
            <v>0</v>
          </cell>
          <cell r="H20">
            <v>30437</v>
          </cell>
        </row>
        <row r="21">
          <cell r="B21" t="str">
            <v>Fondo Quantum Dolphin en dólares</v>
          </cell>
          <cell r="G21">
            <v>0</v>
          </cell>
          <cell r="H21">
            <v>0</v>
          </cell>
        </row>
        <row r="22">
          <cell r="G22">
            <v>16382171</v>
          </cell>
          <cell r="H22">
            <v>86378</v>
          </cell>
        </row>
        <row r="23">
          <cell r="A23" t="str">
            <v>Bonos y Obligaciones Negociables</v>
          </cell>
        </row>
        <row r="24">
          <cell r="B24" t="str">
            <v>ON Convertibles 2007 - IRSA</v>
          </cell>
          <cell r="G24">
            <v>339434</v>
          </cell>
          <cell r="H24">
            <v>0</v>
          </cell>
        </row>
        <row r="25">
          <cell r="B25" t="str">
            <v>Bonos Global 2010</v>
          </cell>
          <cell r="F25">
            <v>110000</v>
          </cell>
          <cell r="G25">
            <v>80932</v>
          </cell>
          <cell r="H25">
            <v>0</v>
          </cell>
          <cell r="I25">
            <v>0.73574545454545459</v>
          </cell>
        </row>
        <row r="26">
          <cell r="B26" t="str">
            <v>Bocon Pro 1</v>
          </cell>
          <cell r="G26">
            <v>0</v>
          </cell>
          <cell r="H26">
            <v>350083</v>
          </cell>
        </row>
        <row r="27">
          <cell r="G27">
            <v>420366</v>
          </cell>
          <cell r="H27">
            <v>350083</v>
          </cell>
        </row>
        <row r="29">
          <cell r="A29" t="str">
            <v>Obligaciones Negociables IRSA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A31" t="str">
            <v>Acciones</v>
          </cell>
        </row>
        <row r="32">
          <cell r="B32" t="str">
            <v>IRSA</v>
          </cell>
          <cell r="G32">
            <v>0</v>
          </cell>
          <cell r="H32">
            <v>27999427</v>
          </cell>
        </row>
        <row r="33">
          <cell r="B33" t="str">
            <v>ADRs IRSA</v>
          </cell>
          <cell r="G33">
            <v>0</v>
          </cell>
          <cell r="H33">
            <v>32659345</v>
          </cell>
        </row>
        <row r="34">
          <cell r="G34">
            <v>0</v>
          </cell>
          <cell r="H34">
            <v>60658772</v>
          </cell>
        </row>
        <row r="35">
          <cell r="A35" t="str">
            <v xml:space="preserve">Total Corriente </v>
          </cell>
          <cell r="G35">
            <v>16802537</v>
          </cell>
          <cell r="H35">
            <v>61095233</v>
          </cell>
        </row>
        <row r="37">
          <cell r="A37" t="str">
            <v>Inversiones No Corrientes</v>
          </cell>
        </row>
        <row r="38">
          <cell r="A38" t="str">
            <v>Sociedades art. 33  Ley 19.550</v>
          </cell>
        </row>
        <row r="39">
          <cell r="A39" t="str">
            <v>AGRO-URANGA S.A.</v>
          </cell>
          <cell r="I39" t="str">
            <v>no cotiza</v>
          </cell>
          <cell r="J39" t="str">
            <v>Agropecuaria</v>
          </cell>
          <cell r="K39">
            <v>2500000</v>
          </cell>
          <cell r="L39">
            <v>2717504</v>
          </cell>
        </row>
        <row r="40">
          <cell r="A40" t="str">
            <v>Acciones</v>
          </cell>
          <cell r="F40">
            <v>893069</v>
          </cell>
          <cell r="G40">
            <v>4152083</v>
          </cell>
          <cell r="H40">
            <v>3647276</v>
          </cell>
        </row>
        <row r="41">
          <cell r="A41" t="str">
            <v>Aportes a cuenta de futuras suscripciones de acciones</v>
          </cell>
          <cell r="D41" t="str">
            <v>Nominativas</v>
          </cell>
          <cell r="G41">
            <v>7811</v>
          </cell>
          <cell r="H41">
            <v>7811</v>
          </cell>
        </row>
        <row r="42">
          <cell r="A42" t="str">
            <v>Mayor valor inmueble</v>
          </cell>
          <cell r="G42">
            <v>11102512</v>
          </cell>
          <cell r="H42">
            <v>10972540</v>
          </cell>
        </row>
        <row r="43">
          <cell r="G43">
            <v>15262406</v>
          </cell>
          <cell r="H43">
            <v>14627627</v>
          </cell>
        </row>
        <row r="45">
          <cell r="A45" t="str">
            <v>INVERSIONES GANADERAS S.A.</v>
          </cell>
          <cell r="I45" t="str">
            <v>no cotiza</v>
          </cell>
          <cell r="J45" t="str">
            <v>Cría e inverne ganado  bovino</v>
          </cell>
          <cell r="K45">
            <v>5326589</v>
          </cell>
          <cell r="L45">
            <v>1021204</v>
          </cell>
        </row>
        <row r="46">
          <cell r="A46" t="str">
            <v xml:space="preserve">Acciones </v>
          </cell>
          <cell r="F46">
            <v>5326588</v>
          </cell>
          <cell r="G46">
            <v>10804629</v>
          </cell>
          <cell r="H46">
            <v>11732468</v>
          </cell>
        </row>
        <row r="47">
          <cell r="A47" t="str">
            <v>Aportes a cuenta de futuras suscripciones de acciones</v>
          </cell>
          <cell r="D47" t="str">
            <v>Nominativas</v>
          </cell>
          <cell r="G47">
            <v>724576</v>
          </cell>
          <cell r="H47">
            <v>724568</v>
          </cell>
        </row>
        <row r="48">
          <cell r="G48">
            <v>11529205</v>
          </cell>
          <cell r="H48">
            <v>12457036</v>
          </cell>
        </row>
        <row r="50">
          <cell r="A50" t="str">
            <v>CACTUS ARGENTINA S.A.</v>
          </cell>
          <cell r="I50" t="str">
            <v>no cotiza</v>
          </cell>
          <cell r="J50" t="str">
            <v>Explotación y administración</v>
          </cell>
          <cell r="K50">
            <v>1300000</v>
          </cell>
          <cell r="L50">
            <v>522752</v>
          </cell>
        </row>
        <row r="51">
          <cell r="A51" t="str">
            <v>Acciones</v>
          </cell>
          <cell r="F51">
            <v>650000</v>
          </cell>
          <cell r="G51">
            <v>697879</v>
          </cell>
          <cell r="H51">
            <v>301067</v>
          </cell>
          <cell r="J51" t="str">
            <v>de productos agropecuarios</v>
          </cell>
        </row>
        <row r="52">
          <cell r="A52" t="str">
            <v>Aportes a cuenta de futuras suscripciones de acciones</v>
          </cell>
          <cell r="G52">
            <v>2120938</v>
          </cell>
          <cell r="H52">
            <v>1732187</v>
          </cell>
          <cell r="J52" t="str">
            <v>y cría de ganado</v>
          </cell>
        </row>
        <row r="53">
          <cell r="G53">
            <v>2818817</v>
          </cell>
          <cell r="H53">
            <v>2033254</v>
          </cell>
        </row>
        <row r="55">
          <cell r="A55" t="str">
            <v>FUTUROS Y OPCIONES.COM S.A.</v>
          </cell>
          <cell r="I55" t="str">
            <v>no cotiza</v>
          </cell>
          <cell r="J55" t="str">
            <v>Brindar información sobre</v>
          </cell>
          <cell r="K55">
            <v>12000</v>
          </cell>
          <cell r="L55">
            <v>-371165</v>
          </cell>
        </row>
        <row r="56">
          <cell r="A56" t="str">
            <v>Acciones</v>
          </cell>
          <cell r="F56">
            <v>8400</v>
          </cell>
          <cell r="G56">
            <v>2708058</v>
          </cell>
          <cell r="H56">
            <v>-1332774</v>
          </cell>
          <cell r="J56" t="str">
            <v>mercados, servicios de</v>
          </cell>
        </row>
        <row r="57">
          <cell r="A57" t="str">
            <v>Aportes a cuenta de futuras suscripciones de acciones</v>
          </cell>
          <cell r="G57">
            <v>-1969721</v>
          </cell>
          <cell r="H57">
            <v>2138121</v>
          </cell>
          <cell r="J57" t="str">
            <v>consultoría económico-</v>
          </cell>
        </row>
        <row r="58">
          <cell r="G58">
            <v>738337</v>
          </cell>
          <cell r="H58">
            <v>805347</v>
          </cell>
          <cell r="J58" t="str">
            <v>financiero a través de internet.</v>
          </cell>
        </row>
        <row r="60">
          <cell r="A60" t="str">
            <v>IRSA Inversiones y Representaciones S.A.</v>
          </cell>
        </row>
        <row r="61">
          <cell r="A61" t="str">
            <v>Acciones</v>
          </cell>
          <cell r="F61">
            <v>51476941</v>
          </cell>
          <cell r="G61">
            <v>155554865</v>
          </cell>
          <cell r="H61">
            <v>0</v>
          </cell>
          <cell r="I61" t="str">
            <v>cotiza</v>
          </cell>
          <cell r="J61" t="str">
            <v>Inmobiliaria</v>
          </cell>
          <cell r="K61">
            <v>211999273</v>
          </cell>
          <cell r="L61">
            <v>127049000</v>
          </cell>
        </row>
        <row r="62">
          <cell r="G62">
            <v>155554865</v>
          </cell>
          <cell r="H62">
            <v>0</v>
          </cell>
        </row>
        <row r="63">
          <cell r="F63" t="str">
            <v>Subtotal</v>
          </cell>
          <cell r="G63">
            <v>185903630</v>
          </cell>
          <cell r="H63">
            <v>29923264</v>
          </cell>
        </row>
        <row r="64">
          <cell r="A64" t="str">
            <v>Otras</v>
          </cell>
        </row>
        <row r="65">
          <cell r="A65" t="str">
            <v>ON Convertibles 2007 - IRSA</v>
          </cell>
          <cell r="F65">
            <v>49692688</v>
          </cell>
          <cell r="G65">
            <v>162495090</v>
          </cell>
          <cell r="H65">
            <v>0</v>
          </cell>
        </row>
        <row r="66">
          <cell r="G66">
            <v>162495090</v>
          </cell>
          <cell r="H66">
            <v>0</v>
          </cell>
        </row>
        <row r="68">
          <cell r="A68" t="str">
            <v>Coprolán</v>
          </cell>
          <cell r="D68" t="str">
            <v>Nominativas</v>
          </cell>
          <cell r="G68">
            <v>20575</v>
          </cell>
          <cell r="H68">
            <v>20575</v>
          </cell>
          <cell r="I68" t="str">
            <v>no cotiza</v>
          </cell>
          <cell r="K68">
            <v>0</v>
          </cell>
          <cell r="L68">
            <v>0</v>
          </cell>
        </row>
        <row r="69">
          <cell r="F69" t="str">
            <v>Subtotal</v>
          </cell>
          <cell r="G69">
            <v>20575</v>
          </cell>
          <cell r="H69">
            <v>20575</v>
          </cell>
        </row>
        <row r="70">
          <cell r="A70" t="str">
            <v>Total No Corriente</v>
          </cell>
          <cell r="G70">
            <v>348419295</v>
          </cell>
          <cell r="H70">
            <v>29943839</v>
          </cell>
        </row>
        <row r="71">
          <cell r="C71" t="str">
            <v>PRICE WATERHOUSE &amp; CO.</v>
          </cell>
        </row>
        <row r="73">
          <cell r="C73" t="str">
            <v>(Socio)</v>
          </cell>
        </row>
        <row r="74">
          <cell r="C74" t="str">
            <v>C.P.C.E.C.A.B.A. To. 1 Fo. 1 R.A.P.U.</v>
          </cell>
        </row>
        <row r="75">
          <cell r="C75" t="str">
            <v>Dr. Carlos Martín Barbafina</v>
          </cell>
        </row>
        <row r="76">
          <cell r="C76" t="str">
            <v>Contador Público (U.C.A.)</v>
          </cell>
        </row>
        <row r="77">
          <cell r="C77" t="str">
            <v>C.P.C.E.C.A. Buenos Aires</v>
          </cell>
        </row>
        <row r="78">
          <cell r="C78" t="str">
            <v>Tomo 175 - Folio 65</v>
          </cell>
        </row>
        <row r="79">
          <cell r="C79" t="str">
            <v>Síndico Titular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/>
          <cell r="P2"/>
          <cell r="Q2"/>
        </row>
        <row r="3">
          <cell r="N3"/>
          <cell r="P3"/>
          <cell r="Q3"/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/>
          <cell r="P8"/>
          <cell r="Q8"/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/>
          <cell r="P12"/>
          <cell r="Q12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117"/>
      <sheetName val="400800"/>
      <sheetName val="PREVCINE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8"/>
      <sheetName val="170119"/>
      <sheetName val="170120"/>
      <sheetName val="170401"/>
      <sheetName val="170402"/>
      <sheetName val="170403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DDJJ"/>
      <sheetName val="TABLAS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</sheetNames>
    <sheetDataSet>
      <sheetData sheetId="0" refreshError="1"/>
      <sheetData sheetId="1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NR Septiembre"/>
      <sheetName val="Análisis 30-06-01"/>
    </sheetNames>
    <sheetDataSet>
      <sheetData sheetId="0"/>
      <sheetData sheetId="1"/>
      <sheetData sheetId="2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/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/>
        </row>
        <row r="737">
          <cell r="G737"/>
        </row>
        <row r="738">
          <cell r="G738"/>
        </row>
        <row r="739">
          <cell r="G739"/>
        </row>
        <row r="740">
          <cell r="G740"/>
        </row>
        <row r="741">
          <cell r="G741"/>
        </row>
        <row r="742">
          <cell r="G742"/>
        </row>
        <row r="743">
          <cell r="G743"/>
        </row>
        <row r="744">
          <cell r="G744"/>
        </row>
        <row r="745">
          <cell r="G745"/>
        </row>
        <row r="746">
          <cell r="G746"/>
        </row>
        <row r="747">
          <cell r="G747"/>
        </row>
        <row r="748">
          <cell r="G748"/>
        </row>
        <row r="749">
          <cell r="G749"/>
        </row>
        <row r="750">
          <cell r="G750"/>
        </row>
        <row r="751">
          <cell r="G751"/>
        </row>
        <row r="752">
          <cell r="G752"/>
        </row>
        <row r="753">
          <cell r="G753"/>
        </row>
        <row r="754">
          <cell r="G754"/>
        </row>
        <row r="755">
          <cell r="G755"/>
        </row>
        <row r="756">
          <cell r="G756"/>
        </row>
        <row r="757">
          <cell r="G757"/>
        </row>
        <row r="758">
          <cell r="G758"/>
        </row>
        <row r="759">
          <cell r="G759"/>
        </row>
        <row r="760">
          <cell r="G760"/>
        </row>
        <row r="761">
          <cell r="G761"/>
        </row>
        <row r="762">
          <cell r="G762"/>
        </row>
        <row r="763">
          <cell r="G763"/>
        </row>
        <row r="764">
          <cell r="G764"/>
        </row>
        <row r="765">
          <cell r="G765"/>
        </row>
        <row r="766">
          <cell r="G766"/>
        </row>
        <row r="767">
          <cell r="G767"/>
        </row>
        <row r="768">
          <cell r="G768"/>
        </row>
        <row r="769">
          <cell r="G769"/>
        </row>
        <row r="770">
          <cell r="G770"/>
        </row>
        <row r="771">
          <cell r="G771"/>
        </row>
        <row r="772">
          <cell r="G772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</sheetNames>
    <sheetDataSet>
      <sheetData sheetId="0"/>
      <sheetData sheetId="1"/>
      <sheetData sheetId="2">
        <row r="18">
          <cell r="H18">
            <v>73632</v>
          </cell>
          <cell r="I18"/>
          <cell r="L18">
            <v>593539.36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  <row r="67">
          <cell r="I67"/>
        </row>
        <row r="68">
          <cell r="I68"/>
        </row>
        <row r="69">
          <cell r="I69"/>
        </row>
        <row r="70">
          <cell r="I70"/>
        </row>
        <row r="71">
          <cell r="I71"/>
        </row>
        <row r="72">
          <cell r="I72"/>
        </row>
        <row r="73">
          <cell r="I73"/>
        </row>
        <row r="74">
          <cell r="I74"/>
        </row>
        <row r="75">
          <cell r="I75"/>
        </row>
        <row r="76">
          <cell r="I76"/>
        </row>
        <row r="77">
          <cell r="I77"/>
        </row>
        <row r="78">
          <cell r="I78"/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  <row r="84">
          <cell r="I84"/>
        </row>
        <row r="85">
          <cell r="I85"/>
        </row>
        <row r="86">
          <cell r="I86"/>
        </row>
        <row r="87">
          <cell r="I87"/>
        </row>
        <row r="88">
          <cell r="I88"/>
        </row>
        <row r="89">
          <cell r="I89"/>
        </row>
        <row r="90">
          <cell r="I90"/>
        </row>
        <row r="91">
          <cell r="I91"/>
        </row>
        <row r="92">
          <cell r="I92"/>
        </row>
        <row r="93">
          <cell r="I93"/>
        </row>
        <row r="94">
          <cell r="I94"/>
        </row>
        <row r="95">
          <cell r="I95"/>
        </row>
        <row r="96">
          <cell r="I96"/>
        </row>
        <row r="97">
          <cell r="I97"/>
        </row>
        <row r="98">
          <cell r="I98"/>
        </row>
        <row r="99">
          <cell r="I99"/>
        </row>
        <row r="100">
          <cell r="I100"/>
        </row>
        <row r="101">
          <cell r="I101"/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</sheetNames>
    <sheetDataSet>
      <sheetData sheetId="0"/>
      <sheetData sheetId="1">
        <row r="2">
          <cell r="B2" t="str">
            <v>Presupuesto F.P.C. - Alto Palermo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</sheetNames>
    <sheetDataSet>
      <sheetData sheetId="0" refreshError="1"/>
      <sheetData sheetId="1"/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/>
      <sheetData sheetId="7">
        <row r="28">
          <cell r="D28">
            <v>786042.82</v>
          </cell>
        </row>
      </sheetData>
      <sheetData sheetId="8"/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</sheetNames>
    <sheetDataSet>
      <sheetData sheetId="0">
        <row r="6">
          <cell r="L6">
            <v>29671780.539999999</v>
          </cell>
        </row>
      </sheetData>
      <sheetData sheetId="1">
        <row r="1">
          <cell r="F1" t="str">
            <v>30 09 2010</v>
          </cell>
        </row>
      </sheetData>
      <sheetData sheetId="2">
        <row r="3">
          <cell r="A3" t="str">
            <v>{a}</v>
          </cell>
        </row>
      </sheetData>
      <sheetData sheetId="3">
        <row r="2">
          <cell r="E2" t="str">
            <v>!</v>
          </cell>
        </row>
      </sheetData>
      <sheetData sheetId="4">
        <row r="2">
          <cell r="E2" t="str">
            <v>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</sheetNames>
    <sheetDataSet>
      <sheetData sheetId="0"/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תוצאות עסקי ביטוח</v>
          </cell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מניות של חברות כלולות</v>
          </cell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הלוואה לחברה כלולה</v>
          </cell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רכישת מניות חברות מתאחדות ע"י חברות בנות שלהם</v>
          </cell>
          <cell r="B21">
            <v>0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מקרקעין, רכוש קבוע ואחר</v>
          </cell>
          <cell r="B22">
            <v>0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רכישת נדל"ן להשקעה</v>
          </cell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רכוש אחר</v>
          </cell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מענקי השקעה שנתקבלו</v>
          </cell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השקעות שוטפות, נטו</v>
          </cell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פעילות שהופסקה</v>
          </cell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הוצאות פיתוח</v>
          </cell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השקעות שאינן שוטפות</v>
          </cell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 xml:space="preserve">רכישות חברות שאוחדו לראשונה </v>
          </cell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מזומנים ממימוש השקעות בחברות שאוחדו בעבר (ב)</v>
          </cell>
          <cell r="B31">
            <v>0</v>
          </cell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רכישת זכויות בחברות מאוחדות</v>
          </cell>
          <cell r="B32">
            <v>0</v>
          </cell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תמורה מסילוק נגזרים</v>
          </cell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ריבית שהתקבלה</v>
          </cell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השקעות שוטפות נטו</v>
          </cell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השקעות שאינן שוטפות</v>
          </cell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הלוואה לחברה כלולה</v>
          </cell>
          <cell r="B41">
            <v>0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מקרקעין, רכוש קבוע, רכוש להשכרה ורכוש אחר</v>
          </cell>
          <cell r="B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תמורה ממכירת זכויות בחברות מאוחדות</v>
          </cell>
          <cell r="B43">
            <v>0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התחיבויות שוטפות</v>
          </cell>
          <cell r="B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התחייבויות שאינן שוטפות</v>
          </cell>
          <cell r="B52">
            <v>0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תשלום עלויות עסקה</v>
          </cell>
          <cell r="B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רכישת מניות החברה (מניות באוצר)</v>
          </cell>
          <cell r="B54">
            <v>0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פעילות שהופסקה</v>
          </cell>
          <cell r="B55">
            <v>0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תשלום התחיבויות בשל חכירה מימונית</v>
          </cell>
          <cell r="B56">
            <v>0</v>
          </cell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דיבידנד ששולם ע"י החברה</v>
          </cell>
          <cell r="B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דיבידנד ששולם לבעמ"נ חיצוניים בחברות מאוחדות</v>
          </cell>
          <cell r="B59">
            <v>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/>
          <cell r="E61"/>
        </row>
        <row r="62">
          <cell r="A62" t="str">
            <v>התחייבויות שוטפות</v>
          </cell>
          <cell r="B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התחייבויות שאינן שוטפות</v>
          </cell>
          <cell r="B63">
            <v>0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הנפקת ניירות ערך ניתנים להמרה</v>
          </cell>
          <cell r="B64">
            <v>0</v>
          </cell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מכירת מניות החברה באוצר</v>
          </cell>
          <cell r="B65">
            <v>0</v>
          </cell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תמורה ממימוש אופציות למניות</v>
          </cell>
          <cell r="B66">
            <v>0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הנפקת מניות בחברה</v>
          </cell>
          <cell r="B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הנפקת מניות ע"י חברות מתאחדות</v>
          </cell>
          <cell r="B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השפעת תנודות בשער החליפין על יתרות מזומנים</v>
          </cell>
          <cell r="B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יתרת מזומנים ושווי מזומנים לתחילת התקופה</v>
          </cell>
          <cell r="B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יתרת מזומנים ושווי מזומנים לסוף התקופה</v>
          </cell>
          <cell r="B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בניכוי דיב' שנתקבל מאותן חברות</v>
          </cell>
          <cell r="B91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הפחתה של נכסים לא מוחשיים</v>
          </cell>
          <cell r="B92">
            <v>0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הפסד (ביטול הפסד) מירידת ערך רכוש קבוע</v>
          </cell>
          <cell r="B93">
            <v>0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הפסד (ביטול הפסד) מירידת ערך נכסים לא מוחשיים</v>
          </cell>
          <cell r="B94">
            <v>0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הפסד מירידת ערך מוניטין</v>
          </cell>
          <cell r="B95">
            <v>0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הפסד מירידת ערך נכסים מסווגים מוחזקים למכירה</v>
          </cell>
          <cell r="B96">
            <v>0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הפחתת רכוש קבוע והוצאות נדחות</v>
          </cell>
          <cell r="B97">
            <v>0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 xml:space="preserve">הפרשה לחומ"ס  </v>
          </cell>
          <cell r="B98">
            <v>0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הפסד/רווח הון ממימוש השקעות ורכוש קבוע נטו</v>
          </cell>
          <cell r="B99">
            <v>0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עלויות מימון</v>
          </cell>
          <cell r="B100">
            <v>0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הוצאות מסים על ההכנסה</v>
          </cell>
          <cell r="B101">
            <v>0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מס הכנסה ששולם, נטו</v>
          </cell>
          <cell r="B102">
            <v>0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שינוי בשווי הוגן של נדל"ן להשקעה</v>
          </cell>
          <cell r="B103">
            <v>0</v>
          </cell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ירידה/עליית ערך ני"ע מוחזקים למכירה</v>
          </cell>
          <cell r="B104">
            <v>0</v>
          </cell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תוצאות מגזר שפעילותו הופסקה</v>
          </cell>
          <cell r="B106">
            <v>0</v>
          </cell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עסקאות תשלום מבוסס מניות שסולקו במניות</v>
          </cell>
          <cell r="B107">
            <v>0</v>
          </cell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/>
          <cell r="E110"/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(גידול)  קיטון בחייבים ויתרות חובה</v>
          </cell>
          <cell r="B112">
            <v>0</v>
          </cell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(גידול) קיטון בלקוחות</v>
          </cell>
          <cell r="B113">
            <v>0</v>
          </cell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(גידול) קיטון במלאי  לזמן ארוך</v>
          </cell>
          <cell r="B115">
            <v>0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שינוי בהפרשות ובהטבות לעובדים</v>
          </cell>
          <cell r="B116">
            <v>0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גידול (קיטון) בספקים</v>
          </cell>
          <cell r="B117">
            <v>0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גידול (קיטון)  בזכאים ויתרות זכות</v>
          </cell>
          <cell r="B118">
            <v>0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גידול (קיטון)  בהכנסות נדחות לז"א</v>
          </cell>
          <cell r="B119">
            <v>0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גידול (קיטון)  בהתחייבויות אחרות לז"א</v>
          </cell>
          <cell r="B120">
            <v>0</v>
          </cell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/>
          <cell r="E126"/>
        </row>
        <row r="127">
          <cell r="D127"/>
          <cell r="E127"/>
        </row>
        <row r="128">
          <cell r="A128" t="str">
            <v>הון חוזר</v>
          </cell>
          <cell r="B128">
            <v>0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פקדונות והלוואות לזמן ארוך</v>
          </cell>
          <cell r="B129">
            <v>0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השקעות במניות של חברות מוחזקות</v>
          </cell>
          <cell r="B130">
            <v>0</v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השקעות אחרות כולל נגזרים</v>
          </cell>
          <cell r="B131">
            <v>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רכוש קבוע, מקרקעין, רכוש אחר והוצאות נדחות</v>
          </cell>
          <cell r="B132">
            <v>0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התחייבויות ארוכות מועד</v>
          </cell>
          <cell r="B133">
            <v>0</v>
          </cell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זכויות מיעוט</v>
          </cell>
          <cell r="B134">
            <v>0</v>
          </cell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תקבולים ע"ח מניות בחברת בת</v>
          </cell>
          <cell r="B136">
            <v>0</v>
          </cell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U-V"/>
      <sheetName val="CTF_2004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/>
      <sheetData sheetId="95">
        <row r="11">
          <cell r="C11" t="str">
            <v>$</v>
          </cell>
        </row>
      </sheetData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68">
          <cell r="C68" t="str">
            <v>J '97</v>
          </cell>
        </row>
      </sheetData>
      <sheetData sheetId="3">
        <row r="35">
          <cell r="B35" t="str">
            <v>Longer cycle times at manufacturers continue to contribute to higher rental fees.</v>
          </cell>
        </row>
      </sheetData>
      <sheetData sheetId="4" refreshError="1"/>
      <sheetData sheetId="5">
        <row r="68">
          <cell r="C68" t="str">
            <v>J '97</v>
          </cell>
        </row>
      </sheetData>
      <sheetData sheetId="6" refreshError="1"/>
      <sheetData sheetId="7">
        <row r="68">
          <cell r="C68" t="str">
            <v>J '97</v>
          </cell>
        </row>
      </sheetData>
      <sheetData sheetId="8"/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68">
          <cell r="C68" t="str">
            <v>J '97</v>
          </cell>
        </row>
      </sheetData>
      <sheetData sheetId="39">
        <row r="68">
          <cell r="C68" t="str">
            <v>J '97</v>
          </cell>
        </row>
      </sheetData>
      <sheetData sheetId="40">
        <row r="68">
          <cell r="C68" t="str">
            <v>J '97</v>
          </cell>
        </row>
      </sheetData>
      <sheetData sheetId="41">
        <row r="68">
          <cell r="C68" t="str">
            <v>J '97</v>
          </cell>
        </row>
      </sheetData>
      <sheetData sheetId="42">
        <row r="68">
          <cell r="C68" t="str">
            <v>J '97</v>
          </cell>
        </row>
      </sheetData>
      <sheetData sheetId="43">
        <row r="68">
          <cell r="C68" t="str">
            <v>J '97</v>
          </cell>
        </row>
      </sheetData>
      <sheetData sheetId="44">
        <row r="68">
          <cell r="C68" t="str">
            <v>J '97</v>
          </cell>
        </row>
      </sheetData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35">
          <cell r="B35" t="str">
            <v>Longer cycle times at manufacturers continue to contribute to higher rental fees.</v>
          </cell>
        </row>
      </sheetData>
      <sheetData sheetId="97">
        <row r="35">
          <cell r="B35" t="str">
            <v>Longer cycle times at manufacturers continue to contribute to higher rental fees.</v>
          </cell>
        </row>
      </sheetData>
      <sheetData sheetId="98">
        <row r="68">
          <cell r="C68" t="str">
            <v>J '97</v>
          </cell>
        </row>
      </sheetData>
      <sheetData sheetId="99">
        <row r="68">
          <cell r="C68" t="str">
            <v>J '97</v>
          </cell>
        </row>
      </sheetData>
      <sheetData sheetId="100">
        <row r="68">
          <cell r="C68" t="str">
            <v>J '97</v>
          </cell>
        </row>
      </sheetData>
      <sheetData sheetId="101"/>
      <sheetData sheetId="102">
        <row r="68">
          <cell r="C68" t="str">
            <v>J '97</v>
          </cell>
        </row>
      </sheetData>
      <sheetData sheetId="103">
        <row r="68">
          <cell r="C68" t="str">
            <v>J '97</v>
          </cell>
        </row>
      </sheetData>
      <sheetData sheetId="104">
        <row r="68">
          <cell r="C68" t="str">
            <v>J '97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080000GtosRepresentación"/>
      <sheetName val="#¡REF"/>
      <sheetName val="__REF"/>
    </sheetNames>
    <sheetDataSet>
      <sheetData sheetId="0" refreshError="1"/>
      <sheetData sheetId="1" refreshError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</sheetNames>
    <sheetDataSet>
      <sheetData sheetId="0"/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/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4">
          <cell r="G14">
            <v>560000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>
        <row r="21">
          <cell r="I21">
            <v>807609.33488219162</v>
          </cell>
        </row>
      </sheetData>
      <sheetData sheetId="97"/>
      <sheetData sheetId="98">
        <row r="21">
          <cell r="I21">
            <v>807609.33488219162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/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אשראי ומזומן"/>
      <sheetName val="פירוק 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/>
        </row>
        <row r="3">
          <cell r="I3"/>
        </row>
        <row r="4">
          <cell r="I4"/>
        </row>
        <row r="5">
          <cell r="I5"/>
        </row>
        <row r="6">
          <cell r="I6"/>
        </row>
        <row r="7">
          <cell r="I7"/>
        </row>
        <row r="8">
          <cell r="I8" t="str">
            <v>GL1500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</sheetData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</sheetNames>
    <sheetDataSet>
      <sheetData sheetId="0">
        <row r="2">
          <cell r="BO2" t="str">
            <v>LIQUIDACION DE F.P.C.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FIJO"/>
      <sheetName val="TORRE PARQUE "/>
      <sheetName val="TORRE RI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R"/>
    </sheetNames>
    <sheetDataSet>
      <sheetData sheetId="0">
        <row r="1">
          <cell r="A1" t="str">
            <v>CUENTA</v>
          </cell>
          <cell r="B1" t="str">
            <v>DESCRI</v>
          </cell>
          <cell r="C1" t="str">
            <v>SUBDIA</v>
          </cell>
          <cell r="D1" t="str">
            <v>COMPRO</v>
          </cell>
          <cell r="E1" t="str">
            <v>NROCOM</v>
          </cell>
          <cell r="F1" t="str">
            <v>DESCRP</v>
          </cell>
          <cell r="G1" t="str">
            <v>FECHA</v>
          </cell>
          <cell r="H1" t="str">
            <v>DEBE</v>
          </cell>
          <cell r="I1" t="str">
            <v>HABER</v>
          </cell>
          <cell r="J1" t="str">
            <v>SALDO</v>
          </cell>
        </row>
        <row r="2">
          <cell r="A2" t="str">
            <v>9,1,4,01,01,00</v>
          </cell>
          <cell r="B2" t="str">
            <v>Intereses Pagados Préstamos Bancarios</v>
          </cell>
          <cell r="G2" t="str">
            <v>30/09/02</v>
          </cell>
          <cell r="J2">
            <v>8690942.4199999999</v>
          </cell>
        </row>
        <row r="3">
          <cell r="A3" t="str">
            <v>9,1,4,01,01,00</v>
          </cell>
          <cell r="B3" t="str">
            <v>Intereses Pagados Préstamos Bancarios</v>
          </cell>
          <cell r="C3" t="str">
            <v>D</v>
          </cell>
          <cell r="D3" t="str">
            <v>AD</v>
          </cell>
          <cell r="E3">
            <v>274039</v>
          </cell>
          <cell r="F3" t="str">
            <v>Devengamiento Interes Ptom Goldamn 10/02</v>
          </cell>
          <cell r="G3" t="str">
            <v>31/10/02</v>
          </cell>
          <cell r="H3">
            <v>981682.13</v>
          </cell>
          <cell r="J3">
            <v>9672624.5500000007</v>
          </cell>
        </row>
        <row r="4">
          <cell r="A4" t="str">
            <v>9,1,4,01,01,00</v>
          </cell>
          <cell r="B4" t="str">
            <v>Intereses Pagados Préstamos Bancarios</v>
          </cell>
          <cell r="C4" t="str">
            <v>D</v>
          </cell>
          <cell r="D4" t="str">
            <v>AD</v>
          </cell>
          <cell r="E4">
            <v>274058</v>
          </cell>
          <cell r="F4" t="str">
            <v>Devengamiento Ptmo Sind 10/02</v>
          </cell>
          <cell r="G4" t="str">
            <v>31/10/02</v>
          </cell>
          <cell r="H4">
            <v>664785</v>
          </cell>
          <cell r="J4">
            <v>10337409.550000001</v>
          </cell>
        </row>
        <row r="5">
          <cell r="A5" t="str">
            <v>9,1,4,01,01,00</v>
          </cell>
          <cell r="B5" t="str">
            <v>Intereses Pagados Préstamos Bancarios</v>
          </cell>
          <cell r="C5" t="str">
            <v>D</v>
          </cell>
          <cell r="D5" t="str">
            <v>AD</v>
          </cell>
          <cell r="E5">
            <v>274058</v>
          </cell>
          <cell r="F5" t="str">
            <v>Devengamiento Ptmo Sind 10/02</v>
          </cell>
          <cell r="G5" t="str">
            <v>31/10/02</v>
          </cell>
          <cell r="H5">
            <v>443190</v>
          </cell>
          <cell r="J5">
            <v>10780599.550000001</v>
          </cell>
        </row>
        <row r="6">
          <cell r="A6" t="str">
            <v>9,1,4,01,01,00</v>
          </cell>
          <cell r="B6" t="str">
            <v>Intereses Pagados Préstamos Bancarios</v>
          </cell>
          <cell r="C6" t="str">
            <v>D</v>
          </cell>
          <cell r="D6" t="str">
            <v>AD</v>
          </cell>
          <cell r="E6">
            <v>274058</v>
          </cell>
          <cell r="F6" t="str">
            <v>Devengamiento Ptmo Sind 10/02</v>
          </cell>
          <cell r="G6" t="str">
            <v>31/10/02</v>
          </cell>
          <cell r="H6">
            <v>332392.5</v>
          </cell>
          <cell r="J6">
            <v>11112992.050000001</v>
          </cell>
        </row>
        <row r="7">
          <cell r="A7" t="str">
            <v>9,1,4,01,01,00</v>
          </cell>
          <cell r="B7" t="str">
            <v>Intereses Pagados Préstamos Bancarios</v>
          </cell>
          <cell r="C7" t="str">
            <v>D</v>
          </cell>
          <cell r="D7" t="str">
            <v>AD</v>
          </cell>
          <cell r="E7">
            <v>274058</v>
          </cell>
          <cell r="F7" t="str">
            <v>Devengamiento Ptmo Sind 10/02</v>
          </cell>
          <cell r="G7" t="str">
            <v>31/10/02</v>
          </cell>
          <cell r="H7">
            <v>221595</v>
          </cell>
          <cell r="J7">
            <v>11334587.050000001</v>
          </cell>
        </row>
        <row r="8">
          <cell r="A8" t="str">
            <v>9,1,4,01,01,00</v>
          </cell>
          <cell r="B8" t="str">
            <v>Intereses Pagados Préstamos Bancarios</v>
          </cell>
          <cell r="C8" t="str">
            <v>D</v>
          </cell>
          <cell r="D8" t="str">
            <v>AD</v>
          </cell>
          <cell r="E8">
            <v>274058</v>
          </cell>
          <cell r="F8" t="str">
            <v>Devengamiento Ptmo Sind 10/02</v>
          </cell>
          <cell r="G8" t="str">
            <v>31/10/02</v>
          </cell>
          <cell r="H8">
            <v>110797.5</v>
          </cell>
          <cell r="J8">
            <v>11445384.550000001</v>
          </cell>
        </row>
        <row r="9">
          <cell r="A9" t="str">
            <v>9,1,4,01,01,00</v>
          </cell>
          <cell r="B9" t="str">
            <v>Intereses Pagados Préstamos Bancarios</v>
          </cell>
          <cell r="G9" t="str">
            <v>31/10/02</v>
          </cell>
          <cell r="J9">
            <v>11445384.550000001</v>
          </cell>
        </row>
        <row r="10">
          <cell r="A10" t="str">
            <v>9,1,4,01,01,00</v>
          </cell>
          <cell r="B10" t="str">
            <v>Intereses Pagados Préstamos Bancarios</v>
          </cell>
          <cell r="C10" t="str">
            <v>D</v>
          </cell>
          <cell r="D10" t="str">
            <v>AD</v>
          </cell>
          <cell r="E10">
            <v>275055</v>
          </cell>
          <cell r="F10" t="str">
            <v>Deveng Intereses Ptmo Goldman 11/02</v>
          </cell>
          <cell r="G10" t="str">
            <v>30/11/02</v>
          </cell>
          <cell r="H10">
            <v>982401.84</v>
          </cell>
          <cell r="J10">
            <v>12427786.390000001</v>
          </cell>
        </row>
        <row r="11">
          <cell r="A11" t="str">
            <v>9,1,4,01,01,00</v>
          </cell>
          <cell r="B11" t="str">
            <v>Intereses Pagados Préstamos Bancarios</v>
          </cell>
          <cell r="C11" t="str">
            <v>D</v>
          </cell>
          <cell r="D11" t="str">
            <v>AD</v>
          </cell>
          <cell r="E11">
            <v>275077</v>
          </cell>
          <cell r="F11" t="str">
            <v>Devenga int pmo sind hasta 21/11/02</v>
          </cell>
          <cell r="G11" t="str">
            <v>30/11/02</v>
          </cell>
          <cell r="H11">
            <v>91580.65</v>
          </cell>
          <cell r="J11">
            <v>12519367.039999999</v>
          </cell>
        </row>
        <row r="12">
          <cell r="A12" t="str">
            <v>9,1,4,01,01,00</v>
          </cell>
          <cell r="B12" t="str">
            <v>Intereses Pagados Préstamos Bancarios</v>
          </cell>
          <cell r="C12" t="str">
            <v>D</v>
          </cell>
          <cell r="D12" t="str">
            <v>AD</v>
          </cell>
          <cell r="E12">
            <v>275077</v>
          </cell>
          <cell r="F12" t="str">
            <v>Devenga int pmo sind hasta 21/11/02</v>
          </cell>
          <cell r="G12" t="str">
            <v>30/11/02</v>
          </cell>
          <cell r="H12">
            <v>274741.86</v>
          </cell>
          <cell r="J12">
            <v>12794108.9</v>
          </cell>
        </row>
        <row r="13">
          <cell r="A13" t="str">
            <v>9,1,4,01,01,00</v>
          </cell>
          <cell r="B13" t="str">
            <v>Intereses Pagados Préstamos Bancarios</v>
          </cell>
          <cell r="C13" t="str">
            <v>D</v>
          </cell>
          <cell r="D13" t="str">
            <v>AD</v>
          </cell>
          <cell r="E13">
            <v>275077</v>
          </cell>
          <cell r="F13" t="str">
            <v>Devenga int pmo sind hasta 21/11/02</v>
          </cell>
          <cell r="G13" t="str">
            <v>30/11/02</v>
          </cell>
          <cell r="H13">
            <v>183161.28</v>
          </cell>
          <cell r="J13">
            <v>12977270.18</v>
          </cell>
        </row>
        <row r="14">
          <cell r="A14" t="str">
            <v>9,1,4,01,01,00</v>
          </cell>
          <cell r="B14" t="str">
            <v>Intereses Pagados Préstamos Bancarios</v>
          </cell>
          <cell r="C14" t="str">
            <v>D</v>
          </cell>
          <cell r="D14" t="str">
            <v>AD</v>
          </cell>
          <cell r="E14">
            <v>275077</v>
          </cell>
          <cell r="F14" t="str">
            <v>Devenga int pmo sind hasta 21/11/02</v>
          </cell>
          <cell r="G14" t="str">
            <v>30/11/02</v>
          </cell>
          <cell r="H14">
            <v>549483.79</v>
          </cell>
          <cell r="J14">
            <v>13526753.970000001</v>
          </cell>
        </row>
        <row r="15">
          <cell r="A15" t="str">
            <v>9,1,4,01,01,00</v>
          </cell>
          <cell r="B15" t="str">
            <v>Intereses Pagados Préstamos Bancarios</v>
          </cell>
          <cell r="C15" t="str">
            <v>D</v>
          </cell>
          <cell r="D15" t="str">
            <v>AD</v>
          </cell>
          <cell r="E15">
            <v>275077</v>
          </cell>
          <cell r="F15" t="str">
            <v>Devenga int pmo sind hasta 21/11/02</v>
          </cell>
          <cell r="G15" t="str">
            <v>30/11/02</v>
          </cell>
          <cell r="H15">
            <v>366322.5</v>
          </cell>
          <cell r="J15">
            <v>13893076.470000001</v>
          </cell>
        </row>
        <row r="16">
          <cell r="A16" t="str">
            <v>9,1,4,01,01,00</v>
          </cell>
          <cell r="B16" t="str">
            <v>Intereses Pagados Préstamos Bancarios</v>
          </cell>
          <cell r="C16" t="str">
            <v>D</v>
          </cell>
          <cell r="D16" t="str">
            <v>AD</v>
          </cell>
          <cell r="E16">
            <v>275078</v>
          </cell>
          <cell r="F16" t="str">
            <v>Devenga int Pmo Boston desde 21/11/02</v>
          </cell>
          <cell r="G16" t="str">
            <v>30/11/02</v>
          </cell>
          <cell r="H16">
            <v>422381.06</v>
          </cell>
          <cell r="J16">
            <v>14315457.529999999</v>
          </cell>
        </row>
        <row r="17">
          <cell r="A17" t="str">
            <v>9,1,4,01,01,00</v>
          </cell>
          <cell r="B17" t="str">
            <v>Intereses Pagados Préstamos Bancarios</v>
          </cell>
          <cell r="G17" t="str">
            <v>30/11/02</v>
          </cell>
          <cell r="J17">
            <v>14315457.529999999</v>
          </cell>
        </row>
        <row r="18">
          <cell r="A18" t="str">
            <v>9,1,4,01,01,00</v>
          </cell>
          <cell r="B18" t="str">
            <v>Intereses Pagados Préstamos Bancarios</v>
          </cell>
          <cell r="C18" t="str">
            <v>D</v>
          </cell>
          <cell r="D18" t="str">
            <v>AD</v>
          </cell>
          <cell r="E18">
            <v>276035</v>
          </cell>
          <cell r="F18" t="str">
            <v>anulado</v>
          </cell>
          <cell r="G18" t="str">
            <v>31/12/02</v>
          </cell>
          <cell r="I18">
            <v>0</v>
          </cell>
          <cell r="J18">
            <v>14315457.529999999</v>
          </cell>
        </row>
        <row r="19">
          <cell r="A19" t="str">
            <v>9,1,4,01,01,00</v>
          </cell>
          <cell r="B19" t="str">
            <v>Intereses Pagados Préstamos Bancarios</v>
          </cell>
          <cell r="C19" t="str">
            <v>D</v>
          </cell>
          <cell r="D19" t="str">
            <v>AD</v>
          </cell>
          <cell r="E19">
            <v>276037</v>
          </cell>
          <cell r="F19" t="str">
            <v>anulado</v>
          </cell>
          <cell r="G19" t="str">
            <v>31/12/02</v>
          </cell>
          <cell r="I19">
            <v>0</v>
          </cell>
          <cell r="J19">
            <v>14315457.529999999</v>
          </cell>
        </row>
        <row r="20">
          <cell r="A20" t="str">
            <v>9,1,4,01,01,00</v>
          </cell>
          <cell r="B20" t="str">
            <v>Intereses Pagados Préstamos Bancarios</v>
          </cell>
          <cell r="C20" t="str">
            <v>D</v>
          </cell>
          <cell r="D20" t="str">
            <v>AD</v>
          </cell>
          <cell r="E20">
            <v>276039</v>
          </cell>
          <cell r="F20" t="str">
            <v>anulado</v>
          </cell>
          <cell r="G20" t="str">
            <v>31/12/02</v>
          </cell>
          <cell r="I20">
            <v>0</v>
          </cell>
          <cell r="J20">
            <v>14315457.529999999</v>
          </cell>
        </row>
        <row r="21">
          <cell r="A21" t="str">
            <v>9,1,4,01,01,00</v>
          </cell>
          <cell r="B21" t="str">
            <v>Intereses Pagados Préstamos Bancarios</v>
          </cell>
          <cell r="C21" t="str">
            <v>D</v>
          </cell>
          <cell r="D21" t="str">
            <v>AD</v>
          </cell>
          <cell r="E21">
            <v>276041</v>
          </cell>
          <cell r="F21" t="str">
            <v>anulado</v>
          </cell>
          <cell r="G21" t="str">
            <v>31/12/02</v>
          </cell>
          <cell r="I21">
            <v>0</v>
          </cell>
          <cell r="J21">
            <v>14315457.529999999</v>
          </cell>
        </row>
        <row r="22">
          <cell r="A22" t="str">
            <v>9,1,4,01,01,00</v>
          </cell>
          <cell r="B22" t="str">
            <v>Intereses Pagados Préstamos Bancarios</v>
          </cell>
          <cell r="C22" t="str">
            <v>D</v>
          </cell>
          <cell r="D22" t="str">
            <v>AD</v>
          </cell>
          <cell r="E22">
            <v>276043</v>
          </cell>
          <cell r="F22" t="str">
            <v>anulado</v>
          </cell>
          <cell r="G22" t="str">
            <v>31/12/02</v>
          </cell>
          <cell r="I22">
            <v>0</v>
          </cell>
          <cell r="J22">
            <v>14315457.529999999</v>
          </cell>
        </row>
        <row r="23">
          <cell r="A23" t="str">
            <v>9,1,4,01,01,00</v>
          </cell>
          <cell r="B23" t="str">
            <v>Intereses Pagados Préstamos Bancarios</v>
          </cell>
          <cell r="C23" t="str">
            <v>D</v>
          </cell>
          <cell r="D23" t="str">
            <v>AD</v>
          </cell>
          <cell r="E23">
            <v>276049</v>
          </cell>
          <cell r="F23" t="str">
            <v>Ajusta Intereses y Retenciones de 11/02</v>
          </cell>
          <cell r="G23" t="str">
            <v>31/12/02</v>
          </cell>
          <cell r="I23">
            <v>40929.53</v>
          </cell>
          <cell r="J23">
            <v>14274528</v>
          </cell>
        </row>
        <row r="24">
          <cell r="A24" t="str">
            <v>9,1,4,01,01,00</v>
          </cell>
          <cell r="B24" t="str">
            <v>Intereses Pagados Préstamos Bancarios</v>
          </cell>
          <cell r="C24" t="str">
            <v>D</v>
          </cell>
          <cell r="D24" t="str">
            <v>AD</v>
          </cell>
          <cell r="E24">
            <v>276049</v>
          </cell>
          <cell r="F24" t="str">
            <v>Ajusta Intereses y Retenciones de 11/02</v>
          </cell>
          <cell r="G24" t="str">
            <v>31/12/02</v>
          </cell>
          <cell r="I24">
            <v>150798.38</v>
          </cell>
          <cell r="J24">
            <v>14123729.619999999</v>
          </cell>
        </row>
        <row r="25">
          <cell r="A25" t="str">
            <v>9,1,4,01,01,00</v>
          </cell>
          <cell r="B25" t="str">
            <v>Intereses Pagados Préstamos Bancarios</v>
          </cell>
          <cell r="C25" t="str">
            <v>D</v>
          </cell>
          <cell r="D25" t="str">
            <v>AD</v>
          </cell>
          <cell r="E25">
            <v>276050</v>
          </cell>
          <cell r="F25" t="str">
            <v>Devengamiento Intereses Pmo Sind 12/02</v>
          </cell>
          <cell r="G25" t="str">
            <v>31/12/02</v>
          </cell>
          <cell r="H25">
            <v>518214.26</v>
          </cell>
          <cell r="J25">
            <v>14641943.880000001</v>
          </cell>
        </row>
        <row r="26">
          <cell r="A26" t="str">
            <v>9,1,4,01,01,00</v>
          </cell>
          <cell r="B26" t="str">
            <v>Intereses Pagados Préstamos Bancarios</v>
          </cell>
          <cell r="C26" t="str">
            <v>D</v>
          </cell>
          <cell r="D26" t="str">
            <v>AD</v>
          </cell>
          <cell r="E26">
            <v>276049</v>
          </cell>
          <cell r="F26" t="str">
            <v>Ajusta Intereses y Retenciones de 11/02</v>
          </cell>
          <cell r="G26" t="str">
            <v>31/12/02</v>
          </cell>
          <cell r="I26">
            <v>41646.15</v>
          </cell>
          <cell r="J26">
            <v>14600297.73</v>
          </cell>
        </row>
        <row r="27">
          <cell r="A27" t="str">
            <v>9,1,4,01,01,00</v>
          </cell>
          <cell r="B27" t="str">
            <v>Intereses Pagados Préstamos Bancarios</v>
          </cell>
          <cell r="C27" t="str">
            <v>D</v>
          </cell>
          <cell r="D27" t="str">
            <v>AD</v>
          </cell>
          <cell r="E27">
            <v>276103</v>
          </cell>
          <cell r="F27" t="str">
            <v>Cancelación de préstamo Goldmand Sachs</v>
          </cell>
          <cell r="G27" t="str">
            <v>31/12/02</v>
          </cell>
          <cell r="I27">
            <v>5017715.5199999996</v>
          </cell>
          <cell r="J27">
            <v>9582582.2100000009</v>
          </cell>
        </row>
        <row r="28">
          <cell r="A28" t="str">
            <v>9,1,4,01,01,00</v>
          </cell>
          <cell r="B28" t="str">
            <v>Intereses Pagados Préstamos Bancarios</v>
          </cell>
          <cell r="C28" t="str">
            <v>D</v>
          </cell>
          <cell r="D28" t="str">
            <v>AD</v>
          </cell>
          <cell r="E28">
            <v>276130</v>
          </cell>
          <cell r="F28" t="str">
            <v>Ajusta intereses HSBC al 12/02</v>
          </cell>
          <cell r="G28" t="str">
            <v>31/12/02</v>
          </cell>
          <cell r="H28">
            <v>84519.6</v>
          </cell>
          <cell r="J28">
            <v>9667101.8100000005</v>
          </cell>
        </row>
        <row r="29">
          <cell r="A29" t="str">
            <v>9,1,4,01,01,00</v>
          </cell>
          <cell r="B29" t="str">
            <v>Intereses Pagados Préstamos Bancarios</v>
          </cell>
          <cell r="G29" t="str">
            <v>31/12/02</v>
          </cell>
          <cell r="J29">
            <v>9667101.8100000005</v>
          </cell>
        </row>
        <row r="30">
          <cell r="A30" t="str">
            <v>9,1,4,01,02,00</v>
          </cell>
          <cell r="B30" t="str">
            <v>Intereses Pagados Oblig. Negociables</v>
          </cell>
          <cell r="G30" t="str">
            <v>30/09/02</v>
          </cell>
          <cell r="J30">
            <v>4600448.8899999997</v>
          </cell>
        </row>
        <row r="31">
          <cell r="A31" t="str">
            <v>9,1,4,01,02,00</v>
          </cell>
          <cell r="B31" t="str">
            <v>Intereses Pagados Oblig. Negociables</v>
          </cell>
          <cell r="C31" t="str">
            <v>D</v>
          </cell>
          <cell r="D31" t="str">
            <v>AD</v>
          </cell>
          <cell r="E31">
            <v>274068</v>
          </cell>
          <cell r="F31" t="str">
            <v>Devengamiento PARCKS en cartera 10/02</v>
          </cell>
          <cell r="G31" t="str">
            <v>31/10/02</v>
          </cell>
          <cell r="H31">
            <v>740581.46</v>
          </cell>
          <cell r="J31">
            <v>5341030.3499999996</v>
          </cell>
        </row>
        <row r="32">
          <cell r="A32" t="str">
            <v>9,1,4,01,02,00</v>
          </cell>
          <cell r="B32" t="str">
            <v>Intereses Pagados Oblig. Negociables</v>
          </cell>
          <cell r="C32" t="str">
            <v>D</v>
          </cell>
          <cell r="D32" t="str">
            <v>AD</v>
          </cell>
          <cell r="E32">
            <v>274068</v>
          </cell>
          <cell r="F32" t="str">
            <v>Devengamiento PARCKS en cartera 10/02</v>
          </cell>
          <cell r="G32" t="str">
            <v>31/10/02</v>
          </cell>
          <cell r="I32">
            <v>740581.46</v>
          </cell>
          <cell r="J32">
            <v>4600448.8899999997</v>
          </cell>
        </row>
        <row r="33">
          <cell r="A33" t="str">
            <v>9,1,4,01,02,00</v>
          </cell>
          <cell r="B33" t="str">
            <v>Intereses Pagados Oblig. Negociables</v>
          </cell>
          <cell r="C33" t="str">
            <v>D</v>
          </cell>
          <cell r="D33" t="str">
            <v>AD</v>
          </cell>
          <cell r="E33">
            <v>274069</v>
          </cell>
          <cell r="F33" t="str">
            <v>Devenga intereses Bono 43.5 10/02</v>
          </cell>
          <cell r="G33" t="str">
            <v>31/10/02</v>
          </cell>
          <cell r="H33">
            <v>1460780.09</v>
          </cell>
          <cell r="J33">
            <v>6061228.9800000004</v>
          </cell>
        </row>
        <row r="34">
          <cell r="A34" t="str">
            <v>9,1,4,01,02,00</v>
          </cell>
          <cell r="B34" t="str">
            <v>Intereses Pagados Oblig. Negociables</v>
          </cell>
          <cell r="G34" t="str">
            <v>31/10/02</v>
          </cell>
          <cell r="J34">
            <v>6061228.9800000004</v>
          </cell>
        </row>
        <row r="35">
          <cell r="A35" t="str">
            <v>9,1,4,01,02,00</v>
          </cell>
          <cell r="B35" t="str">
            <v>Intereses Pagados Oblig. Negociables</v>
          </cell>
          <cell r="C35" t="str">
            <v>D</v>
          </cell>
          <cell r="D35" t="str">
            <v>AD</v>
          </cell>
          <cell r="E35">
            <v>275057</v>
          </cell>
          <cell r="F35" t="str">
            <v>Devengamiento PARCKS en cartera 11/02</v>
          </cell>
          <cell r="G35" t="str">
            <v>30/11/02</v>
          </cell>
          <cell r="H35">
            <v>740581.46</v>
          </cell>
          <cell r="J35">
            <v>6801810.4400000004</v>
          </cell>
        </row>
        <row r="36">
          <cell r="A36" t="str">
            <v>9,1,4,01,02,00</v>
          </cell>
          <cell r="B36" t="str">
            <v>Intereses Pagados Oblig. Negociables</v>
          </cell>
          <cell r="C36" t="str">
            <v>D</v>
          </cell>
          <cell r="D36" t="str">
            <v>AD</v>
          </cell>
          <cell r="E36">
            <v>275057</v>
          </cell>
          <cell r="F36" t="str">
            <v>Devengamiento PARCKS en cartera 11/02</v>
          </cell>
          <cell r="G36" t="str">
            <v>30/11/02</v>
          </cell>
          <cell r="I36">
            <v>740581.46</v>
          </cell>
          <cell r="J36">
            <v>6061228.9800000004</v>
          </cell>
        </row>
        <row r="37">
          <cell r="A37" t="str">
            <v>9,1,4,01,02,00</v>
          </cell>
          <cell r="B37" t="str">
            <v>Intereses Pagados Oblig. Negociables</v>
          </cell>
          <cell r="C37" t="str">
            <v>D</v>
          </cell>
          <cell r="D37" t="str">
            <v>AD</v>
          </cell>
          <cell r="E37">
            <v>275074</v>
          </cell>
          <cell r="F37" t="str">
            <v>Devengamiento de Interes 11/02</v>
          </cell>
          <cell r="G37" t="str">
            <v>30/11/02</v>
          </cell>
          <cell r="H37">
            <v>809920.71</v>
          </cell>
          <cell r="J37">
            <v>6871149.6900000004</v>
          </cell>
        </row>
        <row r="38">
          <cell r="A38" t="str">
            <v>9,1,4,01,02,00</v>
          </cell>
          <cell r="B38" t="str">
            <v>Intereses Pagados Oblig. Negociables</v>
          </cell>
          <cell r="C38" t="str">
            <v>D</v>
          </cell>
          <cell r="D38" t="str">
            <v>AD</v>
          </cell>
          <cell r="E38">
            <v>275087</v>
          </cell>
          <cell r="F38" t="str">
            <v>Aj intereses por cambio de tasa</v>
          </cell>
          <cell r="G38" t="str">
            <v>30/11/02</v>
          </cell>
          <cell r="I38">
            <v>4387659.8</v>
          </cell>
          <cell r="J38">
            <v>2483489.89</v>
          </cell>
        </row>
        <row r="39">
          <cell r="A39" t="str">
            <v>9,1,4,01,02,00</v>
          </cell>
          <cell r="B39" t="str">
            <v>Intereses Pagados Oblig. Negociables</v>
          </cell>
          <cell r="C39" t="str">
            <v>D</v>
          </cell>
          <cell r="D39" t="str">
            <v>AD</v>
          </cell>
          <cell r="E39">
            <v>275089</v>
          </cell>
          <cell r="F39" t="str">
            <v>Devenag int y reg dif cbio ON conv 11/02</v>
          </cell>
          <cell r="G39" t="str">
            <v>30/11/02</v>
          </cell>
          <cell r="H39">
            <v>1263409.19</v>
          </cell>
          <cell r="J39">
            <v>3746899.08</v>
          </cell>
        </row>
        <row r="40">
          <cell r="A40" t="str">
            <v>9,1,4,01,02,00</v>
          </cell>
          <cell r="B40" t="str">
            <v>Intereses Pagados Oblig. Negociables</v>
          </cell>
          <cell r="G40" t="str">
            <v>30/11/02</v>
          </cell>
          <cell r="J40">
            <v>3746899.08</v>
          </cell>
        </row>
        <row r="41">
          <cell r="A41" t="str">
            <v>9,1,4,01,02,00</v>
          </cell>
          <cell r="B41" t="str">
            <v>Intereses Pagados Oblig. Negociables</v>
          </cell>
          <cell r="C41" t="str">
            <v>D</v>
          </cell>
          <cell r="D41" t="str">
            <v>AD</v>
          </cell>
          <cell r="E41">
            <v>276048</v>
          </cell>
          <cell r="F41" t="str">
            <v>Deveng Intereses y Dif de Cbio 12/02</v>
          </cell>
          <cell r="G41" t="str">
            <v>31/12/02</v>
          </cell>
          <cell r="H41">
            <v>370983.42</v>
          </cell>
          <cell r="J41">
            <v>4117882.5</v>
          </cell>
        </row>
        <row r="42">
          <cell r="A42" t="str">
            <v>9,1,4,01,02,00</v>
          </cell>
          <cell r="B42" t="str">
            <v>Intereses Pagados Oblig. Negociables</v>
          </cell>
          <cell r="C42" t="str">
            <v>D</v>
          </cell>
          <cell r="D42" t="str">
            <v>AD</v>
          </cell>
          <cell r="E42">
            <v>276053</v>
          </cell>
          <cell r="F42" t="str">
            <v>Devengamiento de parks 12/02</v>
          </cell>
          <cell r="G42" t="str">
            <v>31/12/02</v>
          </cell>
          <cell r="H42">
            <v>740581.46</v>
          </cell>
          <cell r="J42">
            <v>4858463.96</v>
          </cell>
        </row>
        <row r="43">
          <cell r="A43" t="str">
            <v>9,1,4,01,02,00</v>
          </cell>
          <cell r="B43" t="str">
            <v>Intereses Pagados Oblig. Negociables</v>
          </cell>
          <cell r="C43" t="str">
            <v>D</v>
          </cell>
          <cell r="D43" t="str">
            <v>AD</v>
          </cell>
          <cell r="E43">
            <v>276053</v>
          </cell>
          <cell r="F43" t="str">
            <v>Devengamiento de parks 12/02</v>
          </cell>
          <cell r="G43" t="str">
            <v>31/12/02</v>
          </cell>
          <cell r="I43">
            <v>740581.46</v>
          </cell>
          <cell r="J43">
            <v>4117882.5</v>
          </cell>
        </row>
        <row r="44">
          <cell r="A44" t="str">
            <v>9,1,4,01,02,00</v>
          </cell>
          <cell r="B44" t="str">
            <v>Intereses Pagados Oblig. Negociables</v>
          </cell>
          <cell r="C44" t="str">
            <v>D</v>
          </cell>
          <cell r="D44" t="str">
            <v>AD</v>
          </cell>
          <cell r="E44">
            <v>276055</v>
          </cell>
          <cell r="F44" t="str">
            <v>Aj Deveng de Inter 11/02 x Menor Tasa</v>
          </cell>
          <cell r="G44" t="str">
            <v>31/12/02</v>
          </cell>
          <cell r="I44">
            <v>129727.75</v>
          </cell>
          <cell r="J44">
            <v>3988154.75</v>
          </cell>
        </row>
        <row r="45">
          <cell r="A45" t="str">
            <v>9,1,4,01,02,00</v>
          </cell>
          <cell r="B45" t="str">
            <v>Intereses Pagados Oblig. Negociables</v>
          </cell>
          <cell r="C45" t="str">
            <v>D</v>
          </cell>
          <cell r="D45" t="str">
            <v>AD</v>
          </cell>
          <cell r="E45">
            <v>276069</v>
          </cell>
          <cell r="F45" t="str">
            <v>Ajusta Dev de Intereses 11/02</v>
          </cell>
          <cell r="G45" t="str">
            <v>31/12/02</v>
          </cell>
          <cell r="H45">
            <v>29881.96</v>
          </cell>
          <cell r="J45">
            <v>4018036.71</v>
          </cell>
        </row>
        <row r="46">
          <cell r="A46" t="str">
            <v>9,1,4,01,02,00</v>
          </cell>
          <cell r="B46" t="str">
            <v>Intereses Pagados Oblig. Negociables</v>
          </cell>
          <cell r="C46" t="str">
            <v>D</v>
          </cell>
          <cell r="D46" t="str">
            <v>AD</v>
          </cell>
          <cell r="E46">
            <v>276137</v>
          </cell>
          <cell r="F46" t="str">
            <v>Deveng Intereses Reg Dif de cbio 12/02</v>
          </cell>
          <cell r="G46" t="str">
            <v>31/12/02</v>
          </cell>
          <cell r="H46">
            <v>2321555.7200000002</v>
          </cell>
          <cell r="J46">
            <v>6339592.4299999997</v>
          </cell>
        </row>
        <row r="47">
          <cell r="A47" t="str">
            <v>9,1,4,01,02,00</v>
          </cell>
          <cell r="B47" t="str">
            <v>Intereses Pagados Oblig. Negociables</v>
          </cell>
          <cell r="G47" t="str">
            <v>31/12/02</v>
          </cell>
          <cell r="J47">
            <v>6339592.4299999997</v>
          </cell>
        </row>
        <row r="48">
          <cell r="A48" t="str">
            <v>9,1,4,01,03,00</v>
          </cell>
          <cell r="B48" t="str">
            <v>Intereses Pagados Deudas Hipotecarias</v>
          </cell>
          <cell r="G48" t="str">
            <v>30/09/02</v>
          </cell>
          <cell r="J48">
            <v>3694.62</v>
          </cell>
        </row>
        <row r="49">
          <cell r="A49" t="str">
            <v>9,1,4,01,03,00</v>
          </cell>
          <cell r="B49" t="str">
            <v>Intereses Pagados Deudas Hipotecarias</v>
          </cell>
          <cell r="C49" t="str">
            <v>D</v>
          </cell>
          <cell r="D49" t="str">
            <v>AD</v>
          </cell>
          <cell r="E49">
            <v>274067</v>
          </cell>
          <cell r="F49" t="str">
            <v>Reg dif cbio e intereses hip.Piscis 10/2</v>
          </cell>
          <cell r="G49" t="str">
            <v>31/10/02</v>
          </cell>
          <cell r="H49">
            <v>5845.39</v>
          </cell>
          <cell r="J49">
            <v>9540.01</v>
          </cell>
        </row>
        <row r="50">
          <cell r="A50" t="str">
            <v>9,1,4,01,03,00</v>
          </cell>
          <cell r="B50" t="str">
            <v>Intereses Pagados Deudas Hipotecarias</v>
          </cell>
          <cell r="G50" t="str">
            <v>31/10/02</v>
          </cell>
          <cell r="J50">
            <v>9540.01</v>
          </cell>
        </row>
        <row r="51">
          <cell r="A51" t="str">
            <v>9,1,4,01,03,00</v>
          </cell>
          <cell r="B51" t="str">
            <v>Intereses Pagados Deudas Hipotecarias</v>
          </cell>
          <cell r="C51" t="str">
            <v>D</v>
          </cell>
          <cell r="D51" t="str">
            <v>AD</v>
          </cell>
          <cell r="E51">
            <v>275044</v>
          </cell>
          <cell r="F51" t="str">
            <v>Reg Interes hip. Pisis 11/02</v>
          </cell>
          <cell r="G51" t="str">
            <v>30/11/02</v>
          </cell>
          <cell r="H51">
            <v>5656.83</v>
          </cell>
          <cell r="J51">
            <v>15196.84</v>
          </cell>
        </row>
        <row r="52">
          <cell r="A52" t="str">
            <v>9,1,4,01,03,00</v>
          </cell>
          <cell r="B52" t="str">
            <v>Intereses Pagados Deudas Hipotecarias</v>
          </cell>
          <cell r="G52" t="str">
            <v>30/11/02</v>
          </cell>
          <cell r="J52">
            <v>15196.84</v>
          </cell>
        </row>
        <row r="53">
          <cell r="A53" t="str">
            <v>9,1,4,01,03,00</v>
          </cell>
          <cell r="B53" t="str">
            <v>Intereses Pagados Deudas Hipotecarias</v>
          </cell>
          <cell r="C53" t="str">
            <v>D</v>
          </cell>
          <cell r="D53" t="str">
            <v>AD</v>
          </cell>
          <cell r="E53">
            <v>276033</v>
          </cell>
          <cell r="F53" t="str">
            <v>Deveng Interes Hip Hot Pisis 12/02</v>
          </cell>
          <cell r="G53" t="str">
            <v>31/12/02</v>
          </cell>
          <cell r="H53">
            <v>5596.3</v>
          </cell>
          <cell r="J53">
            <v>20793.14</v>
          </cell>
        </row>
        <row r="54">
          <cell r="A54" t="str">
            <v>9,1,4,01,03,00</v>
          </cell>
          <cell r="B54" t="str">
            <v>Intereses Pagados Deudas Hipotecarias</v>
          </cell>
          <cell r="G54" t="str">
            <v>31/12/02</v>
          </cell>
          <cell r="J54">
            <v>20793.14</v>
          </cell>
        </row>
        <row r="55">
          <cell r="A55" t="str">
            <v>9,1,4,01,04,00</v>
          </cell>
          <cell r="B55" t="str">
            <v>Intereses Ds Impositivas y Previsionales</v>
          </cell>
          <cell r="G55" t="str">
            <v>30/09/02</v>
          </cell>
          <cell r="J55">
            <v>104847.63</v>
          </cell>
        </row>
        <row r="56">
          <cell r="A56" t="str">
            <v>9,1,4,01,04,00</v>
          </cell>
          <cell r="B56" t="str">
            <v>Intereses Ds Impositivas y Previsionales</v>
          </cell>
          <cell r="C56" t="str">
            <v>D</v>
          </cell>
          <cell r="D56" t="str">
            <v>CO</v>
          </cell>
          <cell r="E56">
            <v>274001</v>
          </cell>
          <cell r="F56" t="str">
            <v>Asiento de compras de  1/10/02-31/10/02</v>
          </cell>
          <cell r="G56" t="str">
            <v>31/10/02</v>
          </cell>
          <cell r="H56">
            <v>27104.59</v>
          </cell>
          <cell r="J56">
            <v>131952.22</v>
          </cell>
        </row>
        <row r="57">
          <cell r="A57" t="str">
            <v>9,1,4,01,04,00</v>
          </cell>
          <cell r="B57" t="str">
            <v>Intereses Ds Impositivas y Previsionales</v>
          </cell>
          <cell r="C57" t="str">
            <v>D</v>
          </cell>
          <cell r="D57" t="str">
            <v>PT</v>
          </cell>
          <cell r="E57">
            <v>274001</v>
          </cell>
          <cell r="F57" t="str">
            <v>Asiento de caja de  1/10/02-31/10/02</v>
          </cell>
          <cell r="G57" t="str">
            <v>31/10/02</v>
          </cell>
          <cell r="H57">
            <v>4398.49</v>
          </cell>
          <cell r="J57">
            <v>136350.71</v>
          </cell>
        </row>
        <row r="58">
          <cell r="A58" t="str">
            <v>9,1,4,01,04,00</v>
          </cell>
          <cell r="B58" t="str">
            <v>Intereses Ds Impositivas y Previsionales</v>
          </cell>
          <cell r="G58" t="str">
            <v>31/10/02</v>
          </cell>
          <cell r="J58">
            <v>136350.71</v>
          </cell>
        </row>
        <row r="59">
          <cell r="A59" t="str">
            <v>9,1,4,01,04,00</v>
          </cell>
          <cell r="B59" t="str">
            <v>Intereses Ds Impositivas y Previsionales</v>
          </cell>
          <cell r="C59" t="str">
            <v>D</v>
          </cell>
          <cell r="D59" t="str">
            <v>CO</v>
          </cell>
          <cell r="E59">
            <v>275001</v>
          </cell>
          <cell r="F59" t="str">
            <v>Asiento de compras de  1/11/02-30/11/02</v>
          </cell>
          <cell r="G59" t="str">
            <v>30/11/02</v>
          </cell>
          <cell r="H59">
            <v>18346.28</v>
          </cell>
          <cell r="J59">
            <v>154696.99</v>
          </cell>
        </row>
        <row r="60">
          <cell r="A60" t="str">
            <v>9,1,4,01,04,00</v>
          </cell>
          <cell r="B60" t="str">
            <v>Intereses Ds Impositivas y Previsionales</v>
          </cell>
          <cell r="C60" t="str">
            <v>D</v>
          </cell>
          <cell r="D60" t="str">
            <v>PT</v>
          </cell>
          <cell r="E60">
            <v>275001</v>
          </cell>
          <cell r="F60" t="str">
            <v>Asiento de caja de  1/11/02-30/11/02</v>
          </cell>
          <cell r="G60" t="str">
            <v>30/11/02</v>
          </cell>
          <cell r="H60">
            <v>3826.72</v>
          </cell>
          <cell r="J60">
            <v>158523.71</v>
          </cell>
        </row>
        <row r="61">
          <cell r="A61" t="str">
            <v>9,1,4,01,04,00</v>
          </cell>
          <cell r="B61" t="str">
            <v>Intereses Ds Impositivas y Previsionales</v>
          </cell>
          <cell r="G61" t="str">
            <v>30/11/02</v>
          </cell>
          <cell r="J61">
            <v>158523.71</v>
          </cell>
        </row>
        <row r="62">
          <cell r="A62" t="str">
            <v>9,1,4,01,04,00</v>
          </cell>
          <cell r="B62" t="str">
            <v>Intereses Ds Impositivas y Previsionales</v>
          </cell>
          <cell r="C62" t="str">
            <v>D</v>
          </cell>
          <cell r="D62" t="str">
            <v>CO</v>
          </cell>
          <cell r="E62">
            <v>276001</v>
          </cell>
          <cell r="F62" t="str">
            <v>Asiento de compras de  1/12/02-31/12/02</v>
          </cell>
          <cell r="G62" t="str">
            <v>30/12/02</v>
          </cell>
          <cell r="H62">
            <v>45979.05</v>
          </cell>
          <cell r="J62">
            <v>204502.76</v>
          </cell>
        </row>
        <row r="63">
          <cell r="A63" t="str">
            <v>9,1,4,01,04,00</v>
          </cell>
          <cell r="B63" t="str">
            <v>Intereses Ds Impositivas y Previsionales</v>
          </cell>
          <cell r="C63" t="str">
            <v>D</v>
          </cell>
          <cell r="D63" t="str">
            <v>PT</v>
          </cell>
          <cell r="E63">
            <v>276001</v>
          </cell>
          <cell r="F63" t="str">
            <v>Asiento de caja de  1/12/02-31/12/02</v>
          </cell>
          <cell r="G63" t="str">
            <v>30/12/02</v>
          </cell>
          <cell r="H63">
            <v>1672.41</v>
          </cell>
          <cell r="J63">
            <v>206175.17</v>
          </cell>
        </row>
        <row r="64">
          <cell r="A64" t="str">
            <v>9,1,4,01,04,00</v>
          </cell>
          <cell r="B64" t="str">
            <v>Intereses Ds Impositivas y Previsionales</v>
          </cell>
          <cell r="C64" t="str">
            <v>D</v>
          </cell>
          <cell r="D64" t="str">
            <v>AD</v>
          </cell>
          <cell r="E64">
            <v>276093</v>
          </cell>
          <cell r="F64" t="str">
            <v>Reclasif Intereses ABL 12/02</v>
          </cell>
          <cell r="G64" t="str">
            <v>31/12/02</v>
          </cell>
          <cell r="H64">
            <v>4781.29</v>
          </cell>
          <cell r="J64">
            <v>210956.46</v>
          </cell>
        </row>
        <row r="65">
          <cell r="A65" t="str">
            <v>9,1,4,01,04,00</v>
          </cell>
          <cell r="B65" t="str">
            <v>Intereses Ds Impositivas y Previsionales</v>
          </cell>
          <cell r="G65" t="str">
            <v>31/12/02</v>
          </cell>
          <cell r="J65">
            <v>210956.46</v>
          </cell>
        </row>
        <row r="66">
          <cell r="A66" t="str">
            <v>9,1,4,01,05,00</v>
          </cell>
          <cell r="B66" t="str">
            <v>Otros Intereses Pagados</v>
          </cell>
          <cell r="G66" t="str">
            <v>30/09/02</v>
          </cell>
          <cell r="J66">
            <v>55613.11</v>
          </cell>
        </row>
        <row r="67">
          <cell r="A67" t="str">
            <v>9,1,4,01,05,00</v>
          </cell>
          <cell r="B67" t="str">
            <v>Otros Intereses Pagados</v>
          </cell>
          <cell r="C67" t="str">
            <v>D</v>
          </cell>
          <cell r="D67" t="str">
            <v>AD</v>
          </cell>
          <cell r="E67">
            <v>274060</v>
          </cell>
          <cell r="F67" t="str">
            <v>Deveng Intereses Cpra Ac Sta Maria 10/02</v>
          </cell>
          <cell r="G67" t="str">
            <v>31/10/02</v>
          </cell>
          <cell r="H67">
            <v>8126.32</v>
          </cell>
          <cell r="J67">
            <v>63739.43</v>
          </cell>
        </row>
        <row r="68">
          <cell r="A68" t="str">
            <v>9,1,4,01,05,00</v>
          </cell>
          <cell r="B68" t="str">
            <v>Otros Intereses Pagados</v>
          </cell>
          <cell r="G68" t="str">
            <v>31/10/02</v>
          </cell>
          <cell r="J68">
            <v>63739.43</v>
          </cell>
        </row>
        <row r="69">
          <cell r="A69" t="str">
            <v>9,1,4,01,05,00</v>
          </cell>
          <cell r="B69" t="str">
            <v>Otros Intereses Pagados</v>
          </cell>
          <cell r="C69" t="str">
            <v>D</v>
          </cell>
          <cell r="D69" t="str">
            <v>CO</v>
          </cell>
          <cell r="E69">
            <v>275001</v>
          </cell>
          <cell r="F69" t="str">
            <v>Asiento de compras de  1/11/02-30/11/02</v>
          </cell>
          <cell r="G69" t="str">
            <v>30/11/02</v>
          </cell>
          <cell r="H69">
            <v>116455.51</v>
          </cell>
          <cell r="J69">
            <v>180194.94</v>
          </cell>
        </row>
        <row r="70">
          <cell r="A70" t="str">
            <v>9,1,4,01,05,00</v>
          </cell>
          <cell r="B70" t="str">
            <v>Otros Intereses Pagados</v>
          </cell>
          <cell r="C70" t="str">
            <v>D</v>
          </cell>
          <cell r="D70" t="str">
            <v>CO</v>
          </cell>
          <cell r="E70">
            <v>275001</v>
          </cell>
          <cell r="F70" t="str">
            <v>Asiento de compras de  1/11/02-30/11/02</v>
          </cell>
          <cell r="G70" t="str">
            <v>30/11/02</v>
          </cell>
          <cell r="I70">
            <v>147412.04</v>
          </cell>
          <cell r="J70">
            <v>32782.9</v>
          </cell>
        </row>
        <row r="71">
          <cell r="A71" t="str">
            <v>9,1,4,01,05,00</v>
          </cell>
          <cell r="B71" t="str">
            <v>Otros Intereses Pagados</v>
          </cell>
          <cell r="C71" t="str">
            <v>D</v>
          </cell>
          <cell r="D71" t="str">
            <v>AD</v>
          </cell>
          <cell r="E71">
            <v>275099</v>
          </cell>
          <cell r="F71" t="str">
            <v>Devenga int SMDP hasta 11/11/02 c/tasa n</v>
          </cell>
          <cell r="G71" t="str">
            <v>30/11/02</v>
          </cell>
          <cell r="H71">
            <v>40547.769999999997</v>
          </cell>
          <cell r="J71">
            <v>73330.67</v>
          </cell>
        </row>
        <row r="72">
          <cell r="A72" t="str">
            <v>9,1,4,01,05,00</v>
          </cell>
          <cell r="B72" t="str">
            <v>Otros Intereses Pagados</v>
          </cell>
          <cell r="C72" t="str">
            <v>D</v>
          </cell>
          <cell r="D72" t="str">
            <v>AD</v>
          </cell>
          <cell r="E72">
            <v>275100</v>
          </cell>
          <cell r="F72" t="str">
            <v>Devenga int de SMDP al 30/11/02</v>
          </cell>
          <cell r="G72" t="str">
            <v>30/11/02</v>
          </cell>
          <cell r="H72">
            <v>3222.22</v>
          </cell>
          <cell r="J72">
            <v>76552.89</v>
          </cell>
        </row>
        <row r="73">
          <cell r="A73" t="str">
            <v>9,1,4,01,05,00</v>
          </cell>
          <cell r="B73" t="str">
            <v>Otros Intereses Pagados</v>
          </cell>
          <cell r="G73" t="str">
            <v>30/11/02</v>
          </cell>
          <cell r="J73">
            <v>76552.89</v>
          </cell>
        </row>
        <row r="74">
          <cell r="A74" t="str">
            <v>9,1,4,01,05,00</v>
          </cell>
          <cell r="B74" t="str">
            <v>Otros Intereses Pagados</v>
          </cell>
          <cell r="C74" t="str">
            <v>D</v>
          </cell>
          <cell r="D74" t="str">
            <v>CO</v>
          </cell>
          <cell r="E74">
            <v>276001</v>
          </cell>
          <cell r="F74" t="str">
            <v>Asiento de compras de  1/12/02-31/12/02</v>
          </cell>
          <cell r="G74" t="str">
            <v>30/12/02</v>
          </cell>
          <cell r="H74">
            <v>44.91</v>
          </cell>
          <cell r="J74">
            <v>76597.8</v>
          </cell>
        </row>
        <row r="75">
          <cell r="A75" t="str">
            <v>9,1,4,01,05,00</v>
          </cell>
          <cell r="B75" t="str">
            <v>Otros Intereses Pagados</v>
          </cell>
          <cell r="C75" t="str">
            <v>D</v>
          </cell>
          <cell r="D75" t="str">
            <v>AD</v>
          </cell>
          <cell r="E75">
            <v>276052</v>
          </cell>
          <cell r="F75" t="str">
            <v>Dengamiento SMDP 12/02</v>
          </cell>
          <cell r="G75" t="str">
            <v>31/12/02</v>
          </cell>
          <cell r="H75">
            <v>5024.84</v>
          </cell>
          <cell r="J75">
            <v>81622.64</v>
          </cell>
        </row>
        <row r="76">
          <cell r="A76" t="str">
            <v>9,1,4,01,05,00</v>
          </cell>
          <cell r="B76" t="str">
            <v>Otros Intereses Pagados</v>
          </cell>
          <cell r="C76" t="str">
            <v>D</v>
          </cell>
          <cell r="D76" t="str">
            <v>AD</v>
          </cell>
          <cell r="E76">
            <v>276125</v>
          </cell>
          <cell r="F76" t="str">
            <v>Ajusta Devengamiento y Capital al 11/02</v>
          </cell>
          <cell r="G76" t="str">
            <v>31/12/02</v>
          </cell>
          <cell r="H76">
            <v>3299.82</v>
          </cell>
          <cell r="J76">
            <v>84922.46</v>
          </cell>
        </row>
        <row r="77">
          <cell r="A77" t="str">
            <v>9,1,4,01,05,00</v>
          </cell>
          <cell r="B77" t="str">
            <v>Otros Intereses Pagados</v>
          </cell>
          <cell r="G77" t="str">
            <v>31/12/02</v>
          </cell>
          <cell r="J77">
            <v>84922.46</v>
          </cell>
        </row>
        <row r="78">
          <cell r="A78" t="str">
            <v>9,1,4,01,07,00</v>
          </cell>
          <cell r="B78" t="str">
            <v>Intereses préstamos cías vinculadas</v>
          </cell>
          <cell r="G78" t="str">
            <v>30/09/02</v>
          </cell>
          <cell r="J78">
            <v>-214895.38</v>
          </cell>
        </row>
        <row r="79">
          <cell r="A79" t="str">
            <v>9,1,4,01,07,00</v>
          </cell>
          <cell r="B79" t="str">
            <v>Intereses préstamos cías vinculadas</v>
          </cell>
          <cell r="C79" t="str">
            <v>D</v>
          </cell>
          <cell r="D79" t="str">
            <v>AD</v>
          </cell>
          <cell r="E79">
            <v>274071</v>
          </cell>
          <cell r="F79" t="str">
            <v>Reg int y dif cbio mutuo Llao Llao 10/02</v>
          </cell>
          <cell r="G79" t="str">
            <v>31/10/02</v>
          </cell>
          <cell r="H79">
            <v>7062.9</v>
          </cell>
          <cell r="J79">
            <v>-207832.48</v>
          </cell>
        </row>
        <row r="80">
          <cell r="A80" t="str">
            <v>9,1,4,01,07,00</v>
          </cell>
          <cell r="B80" t="str">
            <v>Intereses préstamos cías vinculadas</v>
          </cell>
          <cell r="C80" t="str">
            <v>D</v>
          </cell>
          <cell r="D80" t="str">
            <v>AD</v>
          </cell>
          <cell r="E80">
            <v>274072</v>
          </cell>
          <cell r="F80" t="str">
            <v>Devenga intereses APSA 10/02</v>
          </cell>
          <cell r="G80" t="str">
            <v>31/10/02</v>
          </cell>
          <cell r="H80">
            <v>5093</v>
          </cell>
          <cell r="J80">
            <v>-202739.48</v>
          </cell>
        </row>
        <row r="81">
          <cell r="A81" t="str">
            <v>9,1,4,01,07,00</v>
          </cell>
          <cell r="B81" t="str">
            <v>Intereses préstamos cías vinculadas</v>
          </cell>
          <cell r="G81" t="str">
            <v>31/10/02</v>
          </cell>
          <cell r="J81">
            <v>-202739.48</v>
          </cell>
        </row>
        <row r="82">
          <cell r="A82" t="str">
            <v>9,1,4,01,07,00</v>
          </cell>
          <cell r="B82" t="str">
            <v>Intereses préstamos cías vinculadas</v>
          </cell>
          <cell r="C82" t="str">
            <v>D</v>
          </cell>
          <cell r="D82" t="str">
            <v>AD</v>
          </cell>
          <cell r="E82">
            <v>275090</v>
          </cell>
          <cell r="F82" t="str">
            <v>Devengamiento intereses mutuo 11/02</v>
          </cell>
          <cell r="G82" t="str">
            <v>30/11/02</v>
          </cell>
          <cell r="H82">
            <v>7068.08</v>
          </cell>
          <cell r="J82">
            <v>-195671.4</v>
          </cell>
        </row>
        <row r="83">
          <cell r="A83" t="str">
            <v>9,1,4,01,07,00</v>
          </cell>
          <cell r="B83" t="str">
            <v>Intereses préstamos cías vinculadas</v>
          </cell>
          <cell r="G83" t="str">
            <v>30/11/02</v>
          </cell>
          <cell r="J83">
            <v>-195671.4</v>
          </cell>
        </row>
        <row r="84">
          <cell r="A84" t="str">
            <v>9,1,4,01,07,00</v>
          </cell>
          <cell r="B84" t="str">
            <v>Intereses préstamos cías vinculadas</v>
          </cell>
          <cell r="C84" t="str">
            <v>D</v>
          </cell>
          <cell r="D84" t="str">
            <v>AD</v>
          </cell>
          <cell r="E84">
            <v>276017</v>
          </cell>
          <cell r="F84" t="str">
            <v>Ajusta intereses y CER mutuo APSA 12/02</v>
          </cell>
          <cell r="G84" t="str">
            <v>01/12/02</v>
          </cell>
          <cell r="H84">
            <v>124728.91</v>
          </cell>
          <cell r="J84">
            <v>-70942.490000000005</v>
          </cell>
        </row>
        <row r="85">
          <cell r="A85" t="str">
            <v>9,1,4,01,07,00</v>
          </cell>
          <cell r="B85" t="str">
            <v>Intereses préstamos cías vinculadas</v>
          </cell>
          <cell r="G85" t="str">
            <v>31/12/02</v>
          </cell>
          <cell r="J85">
            <v>-70942.490000000005</v>
          </cell>
        </row>
        <row r="86">
          <cell r="A86" t="str">
            <v>9,1,4,01,08,00</v>
          </cell>
          <cell r="B86" t="str">
            <v>Rdo por tenencia generado por pasivo</v>
          </cell>
          <cell r="G86" t="str">
            <v>30/09/02</v>
          </cell>
          <cell r="J86">
            <v>347305.6</v>
          </cell>
        </row>
        <row r="87">
          <cell r="A87" t="str">
            <v>9,1,4,01,08,00</v>
          </cell>
          <cell r="B87" t="str">
            <v>Rdo por tenencia generado por pasivo</v>
          </cell>
          <cell r="C87" t="str">
            <v>D</v>
          </cell>
          <cell r="D87" t="str">
            <v>AD</v>
          </cell>
          <cell r="E87">
            <v>276126</v>
          </cell>
          <cell r="F87" t="str">
            <v>Reclasifica AD 273015 del 30/09/02</v>
          </cell>
          <cell r="G87" t="str">
            <v>31/12/02</v>
          </cell>
          <cell r="I87">
            <v>347305.6</v>
          </cell>
          <cell r="J87">
            <v>0</v>
          </cell>
        </row>
        <row r="88">
          <cell r="A88" t="str">
            <v>9,1,4,01,08,00</v>
          </cell>
          <cell r="B88" t="str">
            <v>Rdo por tenencia generado por pasivo</v>
          </cell>
          <cell r="G88" t="str">
            <v>31/12/02</v>
          </cell>
          <cell r="J88">
            <v>0</v>
          </cell>
        </row>
        <row r="89">
          <cell r="A89" t="str">
            <v>9,1,4,01,97,00</v>
          </cell>
          <cell r="B89" t="str">
            <v>C.E.R.</v>
          </cell>
          <cell r="G89" t="str">
            <v>30/09/02</v>
          </cell>
          <cell r="J89">
            <v>1233125.21</v>
          </cell>
        </row>
        <row r="90">
          <cell r="A90" t="str">
            <v>9,1,4,01,97,00</v>
          </cell>
          <cell r="B90" t="str">
            <v>C.E.R.</v>
          </cell>
          <cell r="C90" t="str">
            <v>D</v>
          </cell>
          <cell r="D90" t="str">
            <v>AD</v>
          </cell>
          <cell r="E90">
            <v>274038</v>
          </cell>
          <cell r="F90" t="str">
            <v>Valuación Bono patriotico 10/02</v>
          </cell>
          <cell r="G90" t="str">
            <v>31/10/02</v>
          </cell>
          <cell r="I90">
            <v>29540</v>
          </cell>
          <cell r="J90">
            <v>1203585.21</v>
          </cell>
        </row>
        <row r="91">
          <cell r="A91" t="str">
            <v>9,1,4,01,97,00</v>
          </cell>
          <cell r="B91" t="str">
            <v>C.E.R.</v>
          </cell>
          <cell r="C91" t="str">
            <v>D</v>
          </cell>
          <cell r="D91" t="str">
            <v>AD</v>
          </cell>
          <cell r="E91">
            <v>274072</v>
          </cell>
          <cell r="F91" t="str">
            <v>Devenga intereses APSA 10/02</v>
          </cell>
          <cell r="G91" t="str">
            <v>31/10/02</v>
          </cell>
          <cell r="H91">
            <v>9085</v>
          </cell>
          <cell r="J91">
            <v>1212670.21</v>
          </cell>
        </row>
        <row r="92">
          <cell r="A92" t="str">
            <v>9,1,4,01,97,00</v>
          </cell>
          <cell r="B92" t="str">
            <v>C.E.R.</v>
          </cell>
          <cell r="C92" t="str">
            <v>D</v>
          </cell>
          <cell r="D92" t="str">
            <v>AD</v>
          </cell>
          <cell r="E92">
            <v>274093</v>
          </cell>
          <cell r="F92" t="str">
            <v>Reclasifica PV 71</v>
          </cell>
          <cell r="G92" t="str">
            <v>31/10/02</v>
          </cell>
          <cell r="H92">
            <v>4562.3999999999996</v>
          </cell>
          <cell r="J92">
            <v>1217232.6100000001</v>
          </cell>
        </row>
        <row r="93">
          <cell r="A93" t="str">
            <v>9,1,4,01,97,00</v>
          </cell>
          <cell r="B93" t="str">
            <v>C.E.R.</v>
          </cell>
          <cell r="G93" t="str">
            <v>31/10/02</v>
          </cell>
          <cell r="J93">
            <v>1217232.6100000001</v>
          </cell>
        </row>
        <row r="94">
          <cell r="A94" t="str">
            <v>9,1,4,01,97,00</v>
          </cell>
          <cell r="B94" t="str">
            <v>C.E.R.</v>
          </cell>
          <cell r="C94" t="str">
            <v>D</v>
          </cell>
          <cell r="D94" t="str">
            <v>AD</v>
          </cell>
          <cell r="E94">
            <v>275037</v>
          </cell>
          <cell r="F94" t="str">
            <v>Devengamiento Bono Patriotico 11/02</v>
          </cell>
          <cell r="G94" t="str">
            <v>30/11/02</v>
          </cell>
          <cell r="I94">
            <v>8680</v>
          </cell>
          <cell r="J94">
            <v>1208552.6100000001</v>
          </cell>
        </row>
        <row r="95">
          <cell r="A95" t="str">
            <v>9,1,4,01,97,00</v>
          </cell>
          <cell r="B95" t="str">
            <v>C.E.R.</v>
          </cell>
          <cell r="C95" t="str">
            <v>D</v>
          </cell>
          <cell r="D95" t="str">
            <v>AD</v>
          </cell>
          <cell r="E95">
            <v>275098</v>
          </cell>
          <cell r="F95" t="str">
            <v>Reclasifica CER del PV 5 SMDP 11/02</v>
          </cell>
          <cell r="G95" t="str">
            <v>30/11/02</v>
          </cell>
          <cell r="H95">
            <v>287462</v>
          </cell>
          <cell r="J95">
            <v>1496014.61</v>
          </cell>
        </row>
        <row r="96">
          <cell r="A96" t="str">
            <v>9,1,4,01,97,00</v>
          </cell>
          <cell r="B96" t="str">
            <v>C.E.R.</v>
          </cell>
          <cell r="G96" t="str">
            <v>30/11/02</v>
          </cell>
          <cell r="J96">
            <v>1496014.61</v>
          </cell>
        </row>
        <row r="97">
          <cell r="A97" t="str">
            <v>9,1,4,01,97,00</v>
          </cell>
          <cell r="B97" t="str">
            <v>C.E.R.</v>
          </cell>
          <cell r="C97" t="str">
            <v>D</v>
          </cell>
          <cell r="D97" t="str">
            <v>AD</v>
          </cell>
          <cell r="E97">
            <v>276017</v>
          </cell>
          <cell r="F97" t="str">
            <v>Ajusta intereses y CER mutuo APSA 12/02</v>
          </cell>
          <cell r="G97" t="str">
            <v>01/12/02</v>
          </cell>
          <cell r="I97">
            <v>107022.59</v>
          </cell>
          <cell r="J97">
            <v>1388992.02</v>
          </cell>
        </row>
        <row r="98">
          <cell r="A98" t="str">
            <v>9,1,4,01,97,00</v>
          </cell>
          <cell r="B98" t="str">
            <v>C.E.R.</v>
          </cell>
          <cell r="C98" t="str">
            <v>D</v>
          </cell>
          <cell r="D98" t="str">
            <v>AD</v>
          </cell>
          <cell r="E98">
            <v>276030</v>
          </cell>
          <cell r="F98" t="str">
            <v>Valuación Bono patriotico 12/02</v>
          </cell>
          <cell r="G98" t="str">
            <v>02/12/02</v>
          </cell>
          <cell r="I98">
            <v>8960</v>
          </cell>
          <cell r="J98">
            <v>1380032.02</v>
          </cell>
        </row>
        <row r="99">
          <cell r="A99" t="str">
            <v>9,1,4,01,97,00</v>
          </cell>
          <cell r="B99" t="str">
            <v>C.E.R.</v>
          </cell>
          <cell r="C99" t="str">
            <v>D</v>
          </cell>
          <cell r="D99" t="str">
            <v>AD</v>
          </cell>
          <cell r="E99">
            <v>276125</v>
          </cell>
          <cell r="F99" t="str">
            <v>Ajusta Devengamiento y Capital al 11/02</v>
          </cell>
          <cell r="G99" t="str">
            <v>31/12/02</v>
          </cell>
          <cell r="H99">
            <v>293842.5</v>
          </cell>
          <cell r="J99">
            <v>1673874.52</v>
          </cell>
        </row>
        <row r="100">
          <cell r="A100" t="str">
            <v>9,1,4,01,97,00</v>
          </cell>
          <cell r="B100" t="str">
            <v>C.E.R.</v>
          </cell>
          <cell r="G100" t="str">
            <v>31/12/02</v>
          </cell>
          <cell r="J100">
            <v>1673874.52</v>
          </cell>
        </row>
        <row r="101">
          <cell r="A101" t="str">
            <v>9,1,4,01,98,00</v>
          </cell>
          <cell r="B101" t="str">
            <v>Imp.Beneficiarios del Exterior</v>
          </cell>
          <cell r="G101" t="str">
            <v>30/09/02</v>
          </cell>
          <cell r="J101">
            <v>2476495.61</v>
          </cell>
        </row>
        <row r="102">
          <cell r="A102" t="str">
            <v>9,1,4,01,98,00</v>
          </cell>
          <cell r="B102" t="str">
            <v>Imp.Beneficiarios del Exterior</v>
          </cell>
          <cell r="C102" t="str">
            <v>D</v>
          </cell>
          <cell r="D102" t="str">
            <v>AD</v>
          </cell>
          <cell r="E102">
            <v>274039</v>
          </cell>
          <cell r="F102" t="str">
            <v>Devengamiento Interes Ptom Goldamn 10/02</v>
          </cell>
          <cell r="G102" t="str">
            <v>31/10/02</v>
          </cell>
          <cell r="H102">
            <v>528598.06999999995</v>
          </cell>
          <cell r="J102">
            <v>3005093.68</v>
          </cell>
        </row>
        <row r="103">
          <cell r="A103" t="str">
            <v>9,1,4,01,98,00</v>
          </cell>
          <cell r="B103" t="str">
            <v>Imp.Beneficiarios del Exterior</v>
          </cell>
          <cell r="C103" t="str">
            <v>D</v>
          </cell>
          <cell r="D103" t="str">
            <v>AD</v>
          </cell>
          <cell r="E103">
            <v>274040</v>
          </cell>
          <cell r="F103" t="str">
            <v>Registra Dif de Cambio Pto Goldman 10/02</v>
          </cell>
          <cell r="G103" t="str">
            <v>31/10/02</v>
          </cell>
          <cell r="I103">
            <v>187799.57</v>
          </cell>
          <cell r="J103">
            <v>2817294.11</v>
          </cell>
        </row>
        <row r="104">
          <cell r="A104" t="str">
            <v>9,1,4,01,98,00</v>
          </cell>
          <cell r="B104" t="str">
            <v>Imp.Beneficiarios del Exterior</v>
          </cell>
          <cell r="C104" t="str">
            <v>D</v>
          </cell>
          <cell r="D104" t="str">
            <v>AD</v>
          </cell>
          <cell r="E104">
            <v>274058</v>
          </cell>
          <cell r="F104" t="str">
            <v>Devengamiento Ptmo Sind 10/02</v>
          </cell>
          <cell r="G104" t="str">
            <v>31/10/02</v>
          </cell>
          <cell r="H104">
            <v>241618.59</v>
          </cell>
          <cell r="J104">
            <v>3058912.7</v>
          </cell>
        </row>
        <row r="105">
          <cell r="A105" t="str">
            <v>9,1,4,01,98,00</v>
          </cell>
          <cell r="B105" t="str">
            <v>Imp.Beneficiarios del Exterior</v>
          </cell>
          <cell r="G105" t="str">
            <v>31/10/02</v>
          </cell>
          <cell r="J105">
            <v>3058912.7</v>
          </cell>
        </row>
        <row r="106">
          <cell r="A106" t="str">
            <v>9,1,4,01,98,00</v>
          </cell>
          <cell r="B106" t="str">
            <v>Imp.Beneficiarios del Exterior</v>
          </cell>
          <cell r="C106" t="str">
            <v>D</v>
          </cell>
          <cell r="D106" t="str">
            <v>AD</v>
          </cell>
          <cell r="E106">
            <v>275055</v>
          </cell>
          <cell r="F106" t="str">
            <v>Deveng Intereses Ptmo Goldman 11/02</v>
          </cell>
          <cell r="G106" t="str">
            <v>30/11/02</v>
          </cell>
          <cell r="H106">
            <v>528985.61</v>
          </cell>
          <cell r="J106">
            <v>3587898.31</v>
          </cell>
        </row>
        <row r="107">
          <cell r="A107" t="str">
            <v>9,1,4,01,98,00</v>
          </cell>
          <cell r="B107" t="str">
            <v>Imp.Beneficiarios del Exterior</v>
          </cell>
          <cell r="C107" t="str">
            <v>D</v>
          </cell>
          <cell r="D107" t="str">
            <v>AD</v>
          </cell>
          <cell r="E107">
            <v>275103</v>
          </cell>
          <cell r="F107" t="str">
            <v>Ajusta gcia ext por pago pmo Boston</v>
          </cell>
          <cell r="G107" t="str">
            <v>30/11/02</v>
          </cell>
          <cell r="I107">
            <v>2909.57</v>
          </cell>
          <cell r="J107">
            <v>3584988.74</v>
          </cell>
        </row>
        <row r="108">
          <cell r="A108" t="str">
            <v>9,1,4,01,98,00</v>
          </cell>
          <cell r="B108" t="str">
            <v>Imp.Beneficiarios del Exterior</v>
          </cell>
          <cell r="C108" t="str">
            <v>D</v>
          </cell>
          <cell r="D108" t="str">
            <v>AD</v>
          </cell>
          <cell r="E108">
            <v>275116</v>
          </cell>
          <cell r="F108" t="str">
            <v>Devenga i.gcia ext Boston y HSBC 11/02</v>
          </cell>
          <cell r="G108" t="str">
            <v>30/11/02</v>
          </cell>
          <cell r="H108">
            <v>45768.28</v>
          </cell>
          <cell r="J108">
            <v>3630757.02</v>
          </cell>
        </row>
        <row r="109">
          <cell r="A109" t="str">
            <v>9,1,4,01,98,00</v>
          </cell>
          <cell r="B109" t="str">
            <v>Imp.Beneficiarios del Exterior</v>
          </cell>
          <cell r="G109" t="str">
            <v>30/11/02</v>
          </cell>
          <cell r="J109">
            <v>3630757.02</v>
          </cell>
        </row>
        <row r="110">
          <cell r="A110" t="str">
            <v>9,1,4,01,98,00</v>
          </cell>
          <cell r="B110" t="str">
            <v>Imp.Beneficiarios del Exterior</v>
          </cell>
          <cell r="C110" t="str">
            <v>D</v>
          </cell>
          <cell r="D110" t="str">
            <v>AD</v>
          </cell>
          <cell r="E110">
            <v>276035</v>
          </cell>
          <cell r="F110" t="str">
            <v>anulado</v>
          </cell>
          <cell r="G110" t="str">
            <v>31/12/02</v>
          </cell>
          <cell r="I110">
            <v>0</v>
          </cell>
          <cell r="J110">
            <v>3630757.02</v>
          </cell>
        </row>
        <row r="111">
          <cell r="A111" t="str">
            <v>9,1,4,01,98,00</v>
          </cell>
          <cell r="B111" t="str">
            <v>Imp.Beneficiarios del Exterior</v>
          </cell>
          <cell r="C111" t="str">
            <v>D</v>
          </cell>
          <cell r="D111" t="str">
            <v>AD</v>
          </cell>
          <cell r="E111">
            <v>276037</v>
          </cell>
          <cell r="F111" t="str">
            <v>anulado</v>
          </cell>
          <cell r="G111" t="str">
            <v>31/12/02</v>
          </cell>
          <cell r="I111">
            <v>0</v>
          </cell>
          <cell r="J111">
            <v>3630757.02</v>
          </cell>
        </row>
        <row r="112">
          <cell r="A112" t="str">
            <v>9,1,4,01,98,00</v>
          </cell>
          <cell r="B112" t="str">
            <v>Imp.Beneficiarios del Exterior</v>
          </cell>
          <cell r="C112" t="str">
            <v>D</v>
          </cell>
          <cell r="D112" t="str">
            <v>AD</v>
          </cell>
          <cell r="E112">
            <v>276039</v>
          </cell>
          <cell r="F112" t="str">
            <v>anulado</v>
          </cell>
          <cell r="G112" t="str">
            <v>31/12/02</v>
          </cell>
          <cell r="I112">
            <v>0</v>
          </cell>
          <cell r="J112">
            <v>3630757.02</v>
          </cell>
        </row>
        <row r="113">
          <cell r="A113" t="str">
            <v>9,1,4,01,98,00</v>
          </cell>
          <cell r="B113" t="str">
            <v>Imp.Beneficiarios del Exterior</v>
          </cell>
          <cell r="C113" t="str">
            <v>D</v>
          </cell>
          <cell r="D113" t="str">
            <v>AD</v>
          </cell>
          <cell r="E113">
            <v>276041</v>
          </cell>
          <cell r="F113" t="str">
            <v>anulado</v>
          </cell>
          <cell r="G113" t="str">
            <v>31/12/02</v>
          </cell>
          <cell r="I113">
            <v>0</v>
          </cell>
          <cell r="J113">
            <v>3630757.02</v>
          </cell>
        </row>
        <row r="114">
          <cell r="A114" t="str">
            <v>9,1,4,01,98,00</v>
          </cell>
          <cell r="B114" t="str">
            <v>Imp.Beneficiarios del Exterior</v>
          </cell>
          <cell r="C114" t="str">
            <v>D</v>
          </cell>
          <cell r="D114" t="str">
            <v>AD</v>
          </cell>
          <cell r="E114">
            <v>276042</v>
          </cell>
          <cell r="F114" t="str">
            <v>anulado</v>
          </cell>
          <cell r="G114" t="str">
            <v>31/12/02</v>
          </cell>
          <cell r="H114">
            <v>0</v>
          </cell>
          <cell r="J114">
            <v>3630757.02</v>
          </cell>
        </row>
        <row r="115">
          <cell r="A115" t="str">
            <v>9,1,4,01,98,00</v>
          </cell>
          <cell r="B115" t="str">
            <v>Imp.Beneficiarios del Exterior</v>
          </cell>
          <cell r="C115" t="str">
            <v>D</v>
          </cell>
          <cell r="D115" t="str">
            <v>AD</v>
          </cell>
          <cell r="E115">
            <v>276043</v>
          </cell>
          <cell r="F115" t="str">
            <v>anulado</v>
          </cell>
          <cell r="G115" t="str">
            <v>31/12/02</v>
          </cell>
          <cell r="I115">
            <v>0</v>
          </cell>
          <cell r="J115">
            <v>3630757.02</v>
          </cell>
        </row>
        <row r="116">
          <cell r="A116" t="str">
            <v>9,1,4,01,98,00</v>
          </cell>
          <cell r="B116" t="str">
            <v>Imp.Beneficiarios del Exterior</v>
          </cell>
          <cell r="C116" t="str">
            <v>D</v>
          </cell>
          <cell r="D116" t="str">
            <v>AD</v>
          </cell>
          <cell r="E116">
            <v>276049</v>
          </cell>
          <cell r="F116" t="str">
            <v>Ajusta Intereses y Retenciones de 11/02</v>
          </cell>
          <cell r="G116" t="str">
            <v>31/12/02</v>
          </cell>
          <cell r="I116">
            <v>32402</v>
          </cell>
          <cell r="J116">
            <v>3598355.02</v>
          </cell>
        </row>
        <row r="117">
          <cell r="A117" t="str">
            <v>9,1,4,01,98,00</v>
          </cell>
          <cell r="B117" t="str">
            <v>Imp.Beneficiarios del Exterior</v>
          </cell>
          <cell r="C117" t="str">
            <v>D</v>
          </cell>
          <cell r="D117" t="str">
            <v>AD</v>
          </cell>
          <cell r="E117">
            <v>276050</v>
          </cell>
          <cell r="F117" t="str">
            <v>Devengamiento Intereses Pmo Sind 12/02</v>
          </cell>
          <cell r="G117" t="str">
            <v>31/12/02</v>
          </cell>
          <cell r="H117">
            <v>31095.91</v>
          </cell>
          <cell r="J117">
            <v>3629450.93</v>
          </cell>
        </row>
        <row r="118">
          <cell r="A118" t="str">
            <v>9,1,4,01,98,00</v>
          </cell>
          <cell r="B118" t="str">
            <v>Imp.Beneficiarios del Exterior</v>
          </cell>
          <cell r="C118" t="str">
            <v>D</v>
          </cell>
          <cell r="D118" t="str">
            <v>AD</v>
          </cell>
          <cell r="E118">
            <v>276103</v>
          </cell>
          <cell r="F118" t="str">
            <v>Cancelación de préstamo Goldmand Sachs</v>
          </cell>
          <cell r="G118" t="str">
            <v>31/12/02</v>
          </cell>
          <cell r="I118">
            <v>2514047.7000000002</v>
          </cell>
          <cell r="J118">
            <v>1115403.23</v>
          </cell>
        </row>
        <row r="119">
          <cell r="A119" t="str">
            <v>9,1,4,01,98,00</v>
          </cell>
          <cell r="B119" t="str">
            <v>Imp.Beneficiarios del Exterior</v>
          </cell>
          <cell r="C119" t="str">
            <v>D</v>
          </cell>
          <cell r="D119" t="str">
            <v>AD</v>
          </cell>
          <cell r="E119">
            <v>276104</v>
          </cell>
          <cell r="F119" t="str">
            <v>Reclasifica pago de gcias exterior 12/02</v>
          </cell>
          <cell r="G119" t="str">
            <v>31/12/02</v>
          </cell>
          <cell r="H119">
            <v>367496.53</v>
          </cell>
          <cell r="J119">
            <v>1482899.76</v>
          </cell>
        </row>
        <row r="120">
          <cell r="A120" t="str">
            <v>9,1,4,01,98,00</v>
          </cell>
          <cell r="B120" t="str">
            <v>Imp.Beneficiarios del Exterior</v>
          </cell>
          <cell r="C120" t="str">
            <v>D</v>
          </cell>
          <cell r="D120" t="str">
            <v>AD</v>
          </cell>
          <cell r="E120">
            <v>276130</v>
          </cell>
          <cell r="F120" t="str">
            <v>Ajusta intereses HSBC al 12/02</v>
          </cell>
          <cell r="G120" t="str">
            <v>31/12/02</v>
          </cell>
          <cell r="H120">
            <v>11528.48</v>
          </cell>
          <cell r="J120">
            <v>1494428.24</v>
          </cell>
        </row>
        <row r="121">
          <cell r="A121" t="str">
            <v>9,1,4,01,98,00</v>
          </cell>
          <cell r="B121" t="str">
            <v>Imp.Beneficiarios del Exterior</v>
          </cell>
          <cell r="G121" t="str">
            <v>31/12/02</v>
          </cell>
          <cell r="J121">
            <v>1494428.24</v>
          </cell>
        </row>
        <row r="122">
          <cell r="A122" t="str">
            <v>9,1,4,01,99,00</v>
          </cell>
          <cell r="B122" t="str">
            <v>Impuesto sobre intereses</v>
          </cell>
          <cell r="G122" t="str">
            <v>30/09/02</v>
          </cell>
          <cell r="J122">
            <v>2.79</v>
          </cell>
        </row>
        <row r="123">
          <cell r="A123" t="str">
            <v>9,1,4,01,99,00</v>
          </cell>
          <cell r="B123" t="str">
            <v>Impuesto sobre intereses</v>
          </cell>
          <cell r="G123" t="str">
            <v>31/12/02</v>
          </cell>
          <cell r="J123">
            <v>2.79</v>
          </cell>
        </row>
        <row r="124">
          <cell r="A124" t="str">
            <v>9,1,4,02,01,00</v>
          </cell>
          <cell r="B124" t="str">
            <v>Rtdo. por Tenencia Acciones</v>
          </cell>
          <cell r="G124" t="str">
            <v>30/09/02</v>
          </cell>
          <cell r="J124">
            <v>5581017.8499999996</v>
          </cell>
        </row>
        <row r="125">
          <cell r="A125" t="str">
            <v>9,1,4,02,01,00</v>
          </cell>
          <cell r="B125" t="str">
            <v>Rtdo. por Tenencia Acciones</v>
          </cell>
          <cell r="C125" t="str">
            <v>D</v>
          </cell>
          <cell r="D125" t="str">
            <v>AD</v>
          </cell>
          <cell r="E125">
            <v>275045</v>
          </cell>
          <cell r="F125" t="str">
            <v>Valuación acc BHN al 11/02</v>
          </cell>
          <cell r="G125" t="str">
            <v>30/11/02</v>
          </cell>
          <cell r="H125">
            <v>1283375.28</v>
          </cell>
          <cell r="J125">
            <v>6864393.1299999999</v>
          </cell>
        </row>
        <row r="126">
          <cell r="A126" t="str">
            <v>9,1,4,02,01,00</v>
          </cell>
          <cell r="B126" t="str">
            <v>Rtdo. por Tenencia Acciones</v>
          </cell>
          <cell r="G126" t="str">
            <v>30/11/02</v>
          </cell>
          <cell r="J126">
            <v>6864393.1299999999</v>
          </cell>
        </row>
        <row r="127">
          <cell r="A127" t="str">
            <v>9,1,4,02,01,00</v>
          </cell>
          <cell r="B127" t="str">
            <v>Rtdo. por Tenencia Acciones</v>
          </cell>
          <cell r="C127" t="str">
            <v>D</v>
          </cell>
          <cell r="D127" t="str">
            <v>AD</v>
          </cell>
          <cell r="E127">
            <v>276073</v>
          </cell>
          <cell r="F127" t="str">
            <v>Valuación de Acc BHN 12/02</v>
          </cell>
          <cell r="G127" t="str">
            <v>31/12/02</v>
          </cell>
          <cell r="I127">
            <v>726471.32</v>
          </cell>
          <cell r="J127">
            <v>6137921.8099999996</v>
          </cell>
        </row>
        <row r="128">
          <cell r="A128" t="str">
            <v>9,1,4,02,01,00</v>
          </cell>
          <cell r="B128" t="str">
            <v>Rtdo. por Tenencia Acciones</v>
          </cell>
          <cell r="C128" t="str">
            <v>D</v>
          </cell>
          <cell r="D128" t="str">
            <v>AD</v>
          </cell>
          <cell r="E128">
            <v>276087</v>
          </cell>
          <cell r="F128" t="str">
            <v>Aj. Ctas Ctrol Gs brios 12/02</v>
          </cell>
          <cell r="G128" t="str">
            <v>31/12/02</v>
          </cell>
          <cell r="H128">
            <v>160.66999999999999</v>
          </cell>
          <cell r="J128">
            <v>6138082.4800000004</v>
          </cell>
        </row>
        <row r="129">
          <cell r="A129" t="str">
            <v>9,1,4,02,01,00</v>
          </cell>
          <cell r="B129" t="str">
            <v>Rtdo. por Tenencia Acciones</v>
          </cell>
          <cell r="C129" t="str">
            <v>D</v>
          </cell>
          <cell r="D129" t="str">
            <v>AD</v>
          </cell>
          <cell r="E129">
            <v>276087</v>
          </cell>
          <cell r="F129" t="str">
            <v>Aj. Ctas Ctrol Gs brios 12/02</v>
          </cell>
          <cell r="G129" t="str">
            <v>31/12/02</v>
          </cell>
          <cell r="H129">
            <v>251.79</v>
          </cell>
          <cell r="J129">
            <v>6138334.2699999996</v>
          </cell>
        </row>
        <row r="130">
          <cell r="A130" t="str">
            <v>9,1,4,02,01,00</v>
          </cell>
          <cell r="B130" t="str">
            <v>Rtdo. por Tenencia Acciones</v>
          </cell>
          <cell r="G130" t="str">
            <v>31/12/02</v>
          </cell>
          <cell r="J130">
            <v>6138334.2699999996</v>
          </cell>
        </row>
        <row r="131">
          <cell r="A131" t="str">
            <v>9,1,4,02,02,00</v>
          </cell>
          <cell r="B131" t="str">
            <v>Rtdo. por Tenencia Títulos</v>
          </cell>
          <cell r="G131" t="str">
            <v>30/09/02</v>
          </cell>
          <cell r="J131">
            <v>18300475.510000002</v>
          </cell>
        </row>
        <row r="132">
          <cell r="A132" t="str">
            <v>9,1,4,02,02,00</v>
          </cell>
          <cell r="B132" t="str">
            <v>Rtdo. por Tenencia Títulos</v>
          </cell>
          <cell r="C132" t="str">
            <v>D</v>
          </cell>
          <cell r="D132" t="str">
            <v>AD</v>
          </cell>
          <cell r="E132">
            <v>274083</v>
          </cell>
          <cell r="F132" t="str">
            <v>Valuación QUANTUM al 31/10/02</v>
          </cell>
          <cell r="G132" t="str">
            <v>31/10/02</v>
          </cell>
          <cell r="I132">
            <v>184868.37</v>
          </cell>
          <cell r="J132">
            <v>18115607.140000001</v>
          </cell>
        </row>
        <row r="133">
          <cell r="A133" t="str">
            <v>9,1,4,02,02,00</v>
          </cell>
          <cell r="B133" t="str">
            <v>Rtdo. por Tenencia Títulos</v>
          </cell>
          <cell r="G133" t="str">
            <v>31/10/02</v>
          </cell>
          <cell r="J133">
            <v>18115607.140000001</v>
          </cell>
        </row>
        <row r="134">
          <cell r="A134" t="str">
            <v>9,1,4,02,02,00</v>
          </cell>
          <cell r="B134" t="str">
            <v>Rtdo. por Tenencia Títulos</v>
          </cell>
          <cell r="C134" t="str">
            <v>D</v>
          </cell>
          <cell r="D134" t="str">
            <v>AD</v>
          </cell>
          <cell r="E134">
            <v>275048</v>
          </cell>
          <cell r="F134" t="str">
            <v>Registra valuación Quantum 11/02</v>
          </cell>
          <cell r="G134" t="str">
            <v>30/11/02</v>
          </cell>
          <cell r="I134">
            <v>106308.32</v>
          </cell>
          <cell r="J134">
            <v>18009298.82</v>
          </cell>
        </row>
        <row r="135">
          <cell r="A135" t="str">
            <v>9,1,4,02,02,00</v>
          </cell>
          <cell r="B135" t="str">
            <v>Rtdo. por Tenencia Títulos</v>
          </cell>
          <cell r="G135" t="str">
            <v>30/11/02</v>
          </cell>
          <cell r="J135">
            <v>18009298.82</v>
          </cell>
        </row>
        <row r="136">
          <cell r="A136" t="str">
            <v>9,1,4,02,02,00</v>
          </cell>
          <cell r="B136" t="str">
            <v>Rtdo. por Tenencia Títulos</v>
          </cell>
          <cell r="C136" t="str">
            <v>D</v>
          </cell>
          <cell r="D136" t="str">
            <v>AD</v>
          </cell>
          <cell r="E136">
            <v>276110</v>
          </cell>
          <cell r="F136" t="str">
            <v>Valuación Quantum 12/02</v>
          </cell>
          <cell r="G136" t="str">
            <v>31/12/02</v>
          </cell>
          <cell r="I136">
            <v>412440.26</v>
          </cell>
          <cell r="J136">
            <v>17596858.559999999</v>
          </cell>
        </row>
        <row r="137">
          <cell r="A137" t="str">
            <v>9,1,4,02,02,00</v>
          </cell>
          <cell r="B137" t="str">
            <v>Rtdo. por Tenencia Títulos</v>
          </cell>
          <cell r="C137" t="str">
            <v>D</v>
          </cell>
          <cell r="D137" t="str">
            <v>AD</v>
          </cell>
          <cell r="E137">
            <v>276134</v>
          </cell>
          <cell r="F137" t="str">
            <v>Reclasifica FA 271238</v>
          </cell>
          <cell r="G137" t="str">
            <v>31/12/02</v>
          </cell>
          <cell r="I137">
            <v>8194.7999999999993</v>
          </cell>
          <cell r="J137">
            <v>17588663.760000002</v>
          </cell>
        </row>
        <row r="138">
          <cell r="A138" t="str">
            <v>9,1,4,02,02,00</v>
          </cell>
          <cell r="B138" t="str">
            <v>Rtdo. por Tenencia Títulos</v>
          </cell>
          <cell r="G138" t="str">
            <v>31/12/02</v>
          </cell>
          <cell r="J138">
            <v>17588663.760000002</v>
          </cell>
        </row>
        <row r="139">
          <cell r="A139" t="str">
            <v>9,1,4,02,03,00</v>
          </cell>
          <cell r="B139" t="str">
            <v>Costo de Venta Acciones</v>
          </cell>
          <cell r="G139" t="str">
            <v>30/09/02</v>
          </cell>
          <cell r="J139">
            <v>202845</v>
          </cell>
        </row>
        <row r="140">
          <cell r="A140" t="str">
            <v>9,1,4,02,03,00</v>
          </cell>
          <cell r="B140" t="str">
            <v>Costo de Venta Acciones</v>
          </cell>
          <cell r="C140" t="str">
            <v>D</v>
          </cell>
          <cell r="D140" t="str">
            <v>CO</v>
          </cell>
          <cell r="E140">
            <v>274001</v>
          </cell>
          <cell r="F140" t="str">
            <v>Asiento de compras de  1/10/02-31/10/02</v>
          </cell>
          <cell r="G140" t="str">
            <v>31/10/02</v>
          </cell>
          <cell r="H140">
            <v>58178.53</v>
          </cell>
          <cell r="J140">
            <v>261023.53</v>
          </cell>
        </row>
        <row r="141">
          <cell r="A141" t="str">
            <v>9,1,4,02,03,00</v>
          </cell>
          <cell r="B141" t="str">
            <v>Costo de Venta Acciones</v>
          </cell>
          <cell r="C141" t="str">
            <v>D</v>
          </cell>
          <cell r="D141" t="str">
            <v>AD</v>
          </cell>
          <cell r="E141">
            <v>274057</v>
          </cell>
          <cell r="F141" t="str">
            <v>Rev Aj Ctas Ctrol Gs brios 9/02</v>
          </cell>
          <cell r="G141" t="str">
            <v>31/10/02</v>
          </cell>
          <cell r="I141">
            <v>18354.73</v>
          </cell>
          <cell r="J141">
            <v>242668.79999999999</v>
          </cell>
        </row>
        <row r="142">
          <cell r="A142" t="str">
            <v>9,1,4,02,03,00</v>
          </cell>
          <cell r="B142" t="str">
            <v>Costo de Venta Acciones</v>
          </cell>
          <cell r="C142" t="str">
            <v>D</v>
          </cell>
          <cell r="D142" t="str">
            <v>AD</v>
          </cell>
          <cell r="E142">
            <v>274057</v>
          </cell>
          <cell r="F142" t="str">
            <v>Rev Aj Ctas Ctrol Gs brios 9/02</v>
          </cell>
          <cell r="G142" t="str">
            <v>31/10/02</v>
          </cell>
          <cell r="I142">
            <v>39823.79</v>
          </cell>
          <cell r="J142">
            <v>202845.01</v>
          </cell>
        </row>
        <row r="143">
          <cell r="A143" t="str">
            <v>9,1,4,02,03,00</v>
          </cell>
          <cell r="B143" t="str">
            <v>Costo de Venta Acciones</v>
          </cell>
          <cell r="C143" t="str">
            <v>D</v>
          </cell>
          <cell r="D143" t="str">
            <v>AD</v>
          </cell>
          <cell r="E143">
            <v>274085</v>
          </cell>
          <cell r="F143" t="str">
            <v>Costo de venta de acciones 10/02</v>
          </cell>
          <cell r="G143" t="str">
            <v>31/10/02</v>
          </cell>
          <cell r="H143">
            <v>424011.88</v>
          </cell>
          <cell r="J143">
            <v>626856.89</v>
          </cell>
        </row>
        <row r="144">
          <cell r="A144" t="str">
            <v>9,1,4,02,03,00</v>
          </cell>
          <cell r="B144" t="str">
            <v>Costo de Venta Acciones</v>
          </cell>
          <cell r="C144" t="str">
            <v>D</v>
          </cell>
          <cell r="D144" t="str">
            <v>AD</v>
          </cell>
          <cell r="E144">
            <v>274085</v>
          </cell>
          <cell r="F144" t="str">
            <v>Costo de venta de acciones 10/02</v>
          </cell>
          <cell r="G144" t="str">
            <v>31/10/02</v>
          </cell>
          <cell r="H144">
            <v>677983.9</v>
          </cell>
          <cell r="J144">
            <v>1304840.79</v>
          </cell>
        </row>
        <row r="145">
          <cell r="A145" t="str">
            <v>9,1,4,02,03,00</v>
          </cell>
          <cell r="B145" t="str">
            <v>Costo de Venta Acciones</v>
          </cell>
          <cell r="G145" t="str">
            <v>31/10/02</v>
          </cell>
          <cell r="J145">
            <v>1304840.79</v>
          </cell>
        </row>
        <row r="146">
          <cell r="A146" t="str">
            <v>9,1,4,02,03,00</v>
          </cell>
          <cell r="B146" t="str">
            <v>Costo de Venta Acciones</v>
          </cell>
          <cell r="C146" t="str">
            <v>D</v>
          </cell>
          <cell r="D146" t="str">
            <v>AD</v>
          </cell>
          <cell r="E146">
            <v>275040</v>
          </cell>
          <cell r="F146" t="str">
            <v>Costo de venta de acciones Cresud 11/02</v>
          </cell>
          <cell r="G146" t="str">
            <v>30/11/02</v>
          </cell>
          <cell r="H146">
            <v>20804</v>
          </cell>
          <cell r="J146">
            <v>1325644.79</v>
          </cell>
        </row>
        <row r="147">
          <cell r="A147" t="str">
            <v>9,1,4,02,03,00</v>
          </cell>
          <cell r="B147" t="str">
            <v>Costo de Venta Acciones</v>
          </cell>
          <cell r="C147" t="str">
            <v>D</v>
          </cell>
          <cell r="D147" t="str">
            <v>AD</v>
          </cell>
          <cell r="E147">
            <v>275043</v>
          </cell>
          <cell r="F147" t="str">
            <v>Ajusta costo de vta acc.exterior 11/02</v>
          </cell>
          <cell r="G147" t="str">
            <v>30/11/02</v>
          </cell>
          <cell r="H147">
            <v>2669.95</v>
          </cell>
          <cell r="J147">
            <v>1328314.74</v>
          </cell>
        </row>
        <row r="148">
          <cell r="A148" t="str">
            <v>9,1,4,02,03,00</v>
          </cell>
          <cell r="B148" t="str">
            <v>Costo de Venta Acciones</v>
          </cell>
          <cell r="C148" t="str">
            <v>D</v>
          </cell>
          <cell r="D148" t="str">
            <v>AD</v>
          </cell>
          <cell r="E148">
            <v>275043</v>
          </cell>
          <cell r="F148" t="str">
            <v>Ajusta costo de vta acc.exterior 11/02</v>
          </cell>
          <cell r="G148" t="str">
            <v>30/11/02</v>
          </cell>
          <cell r="I148">
            <v>7193.83</v>
          </cell>
          <cell r="J148">
            <v>1321120.9099999999</v>
          </cell>
        </row>
        <row r="149">
          <cell r="A149" t="str">
            <v>9,1,4,02,03,00</v>
          </cell>
          <cell r="B149" t="str">
            <v>Costo de Venta Acciones</v>
          </cell>
          <cell r="C149" t="str">
            <v>D</v>
          </cell>
          <cell r="D149" t="str">
            <v>AD</v>
          </cell>
          <cell r="E149">
            <v>275043</v>
          </cell>
          <cell r="F149" t="str">
            <v>Ajusta costo de vta acc.exterior 11/02</v>
          </cell>
          <cell r="G149" t="str">
            <v>30/11/02</v>
          </cell>
          <cell r="H149">
            <v>1706.83</v>
          </cell>
          <cell r="J149">
            <v>1322827.74</v>
          </cell>
        </row>
        <row r="150">
          <cell r="A150" t="str">
            <v>9,1,4,02,03,00</v>
          </cell>
          <cell r="B150" t="str">
            <v>Costo de Venta Acciones</v>
          </cell>
          <cell r="G150" t="str">
            <v>30/11/02</v>
          </cell>
          <cell r="J150">
            <v>1322827.74</v>
          </cell>
        </row>
        <row r="151">
          <cell r="A151" t="str">
            <v>9,1,4,02,03,00</v>
          </cell>
          <cell r="B151" t="str">
            <v>Costo de Venta Acciones</v>
          </cell>
          <cell r="G151" t="str">
            <v>31/12/02</v>
          </cell>
          <cell r="J151">
            <v>1322827.74</v>
          </cell>
        </row>
        <row r="152">
          <cell r="A152" t="str">
            <v>9,1,4,02,04,00</v>
          </cell>
          <cell r="B152" t="str">
            <v>Costo de Venta Títulos</v>
          </cell>
          <cell r="G152" t="str">
            <v>30/09/02</v>
          </cell>
          <cell r="J152">
            <v>22120129.5</v>
          </cell>
        </row>
        <row r="153">
          <cell r="A153" t="str">
            <v>9,1,4,02,04,00</v>
          </cell>
          <cell r="B153" t="str">
            <v>Costo de Venta Títulos</v>
          </cell>
          <cell r="C153" t="str">
            <v>D</v>
          </cell>
          <cell r="D153" t="str">
            <v>AD</v>
          </cell>
          <cell r="E153">
            <v>275041</v>
          </cell>
          <cell r="F153" t="str">
            <v>Registra costo de vta tit.Pard 11/02</v>
          </cell>
          <cell r="G153" t="str">
            <v>30/11/02</v>
          </cell>
          <cell r="H153">
            <v>1415998.94</v>
          </cell>
          <cell r="J153">
            <v>23536128.440000001</v>
          </cell>
        </row>
        <row r="154">
          <cell r="A154" t="str">
            <v>9,1,4,02,04,00</v>
          </cell>
          <cell r="B154" t="str">
            <v>Costo de Venta Títulos</v>
          </cell>
          <cell r="C154" t="str">
            <v>D</v>
          </cell>
          <cell r="D154" t="str">
            <v>AD</v>
          </cell>
          <cell r="E154">
            <v>275049</v>
          </cell>
          <cell r="F154" t="str">
            <v>Registra costo Cedros Bco Rio 11/02</v>
          </cell>
          <cell r="G154" t="str">
            <v>30/11/02</v>
          </cell>
          <cell r="H154">
            <v>4013.6</v>
          </cell>
          <cell r="J154">
            <v>23540142.039999999</v>
          </cell>
        </row>
        <row r="155">
          <cell r="A155" t="str">
            <v>9,1,4,02,04,00</v>
          </cell>
          <cell r="B155" t="str">
            <v>Costo de Venta Títulos</v>
          </cell>
          <cell r="G155" t="str">
            <v>30/11/02</v>
          </cell>
          <cell r="J155">
            <v>23540142.039999999</v>
          </cell>
        </row>
        <row r="156">
          <cell r="A156" t="str">
            <v>9,1,4,02,04,00</v>
          </cell>
          <cell r="B156" t="str">
            <v>Costo de Venta Títulos</v>
          </cell>
          <cell r="G156" t="str">
            <v>31/12/02</v>
          </cell>
          <cell r="J156">
            <v>23540142.039999999</v>
          </cell>
        </row>
        <row r="157">
          <cell r="A157" t="str">
            <v>9,1,4,02,99,00</v>
          </cell>
          <cell r="B157" t="str">
            <v>Otros Rtdos. Operac. Valores Mobiliarios</v>
          </cell>
          <cell r="G157" t="str">
            <v>30/09/02</v>
          </cell>
          <cell r="J157">
            <v>4102.1099999999997</v>
          </cell>
        </row>
        <row r="158">
          <cell r="A158" t="str">
            <v>9,1,4,02,99,00</v>
          </cell>
          <cell r="B158" t="str">
            <v>Otros Rtdos. Operac. Valores Mobiliarios</v>
          </cell>
          <cell r="G158" t="str">
            <v>31/12/02</v>
          </cell>
          <cell r="J158">
            <v>4102.1099999999997</v>
          </cell>
        </row>
        <row r="159">
          <cell r="A159" t="str">
            <v>9,1,4,03,01,00</v>
          </cell>
          <cell r="B159" t="str">
            <v>Diferencia de Cambio generada por pasivo</v>
          </cell>
          <cell r="G159" t="str">
            <v>30/09/02</v>
          </cell>
          <cell r="J159">
            <v>-78204499.560000002</v>
          </cell>
        </row>
        <row r="160">
          <cell r="A160" t="str">
            <v>9,1,4,03,01,00</v>
          </cell>
          <cell r="B160" t="str">
            <v>Diferencia de Cambio generada por pasivo</v>
          </cell>
          <cell r="C160" t="str">
            <v>D</v>
          </cell>
          <cell r="D160" t="str">
            <v>DP</v>
          </cell>
          <cell r="E160">
            <v>274001</v>
          </cell>
          <cell r="F160" t="str">
            <v>Asiento de compras de  1/10/02-31/10/02</v>
          </cell>
          <cell r="G160" t="str">
            <v>31/10/02</v>
          </cell>
          <cell r="H160">
            <v>-1137.4000000000001</v>
          </cell>
          <cell r="J160">
            <v>-78205636.959999993</v>
          </cell>
        </row>
        <row r="161">
          <cell r="A161" t="str">
            <v>9,1,4,03,01,00</v>
          </cell>
          <cell r="B161" t="str">
            <v>Diferencia de Cambio generada por pasivo</v>
          </cell>
          <cell r="C161" t="str">
            <v>D</v>
          </cell>
          <cell r="D161" t="str">
            <v>PP</v>
          </cell>
          <cell r="E161">
            <v>274001</v>
          </cell>
          <cell r="F161" t="str">
            <v>Asiento de compras de  1/10/02-31/10/02</v>
          </cell>
          <cell r="G161" t="str">
            <v>31/10/02</v>
          </cell>
          <cell r="H161">
            <v>-1137.4000000000001</v>
          </cell>
          <cell r="J161">
            <v>-78206774.359999999</v>
          </cell>
        </row>
        <row r="162">
          <cell r="A162" t="str">
            <v>9,1,4,03,01,00</v>
          </cell>
          <cell r="B162" t="str">
            <v>Diferencia de Cambio generada por pasivo</v>
          </cell>
          <cell r="C162" t="str">
            <v>D</v>
          </cell>
          <cell r="D162" t="str">
            <v>PP</v>
          </cell>
          <cell r="E162">
            <v>274001</v>
          </cell>
          <cell r="F162" t="str">
            <v>Asiento de compras de  1/10/02-31/10/02</v>
          </cell>
          <cell r="G162" t="str">
            <v>31/10/02</v>
          </cell>
          <cell r="I162">
            <v>-1137.4000000000001</v>
          </cell>
          <cell r="J162">
            <v>-78205636.959999993</v>
          </cell>
        </row>
        <row r="163">
          <cell r="A163" t="str">
            <v>9,1,4,03,01,00</v>
          </cell>
          <cell r="B163" t="str">
            <v>Diferencia de Cambio generada por pasivo</v>
          </cell>
          <cell r="C163" t="str">
            <v>D</v>
          </cell>
          <cell r="D163" t="str">
            <v>AD</v>
          </cell>
          <cell r="E163">
            <v>274040</v>
          </cell>
          <cell r="F163" t="str">
            <v>Registra Dif de Cambio Pto Goldman 10/02</v>
          </cell>
          <cell r="G163" t="str">
            <v>31/10/02</v>
          </cell>
          <cell r="I163">
            <v>3506584.41</v>
          </cell>
          <cell r="J163">
            <v>-81712221.370000005</v>
          </cell>
        </row>
        <row r="164">
          <cell r="A164" t="str">
            <v>9,1,4,03,01,00</v>
          </cell>
          <cell r="B164" t="str">
            <v>Diferencia de Cambio generada por pasivo</v>
          </cell>
          <cell r="C164" t="str">
            <v>D</v>
          </cell>
          <cell r="D164" t="str">
            <v>AD</v>
          </cell>
          <cell r="E164">
            <v>274043</v>
          </cell>
          <cell r="F164" t="str">
            <v>Registra Dif de Cambio Pmos Coorp 10/02</v>
          </cell>
          <cell r="G164" t="str">
            <v>31/10/02</v>
          </cell>
          <cell r="I164">
            <v>181459.85</v>
          </cell>
          <cell r="J164">
            <v>-81893681.219999999</v>
          </cell>
        </row>
        <row r="165">
          <cell r="A165" t="str">
            <v>9,1,4,03,01,00</v>
          </cell>
          <cell r="B165" t="str">
            <v>Diferencia de Cambio generada por pasivo</v>
          </cell>
          <cell r="C165" t="str">
            <v>D</v>
          </cell>
          <cell r="D165" t="str">
            <v>CT</v>
          </cell>
          <cell r="E165">
            <v>274002</v>
          </cell>
          <cell r="F165" t="str">
            <v>Asiento de caja de  1/10/02-31/10/02</v>
          </cell>
          <cell r="G165" t="str">
            <v>31/10/02</v>
          </cell>
          <cell r="H165">
            <v>2508.5</v>
          </cell>
          <cell r="J165">
            <v>-81891172.719999999</v>
          </cell>
        </row>
        <row r="166">
          <cell r="A166" t="str">
            <v>9,1,4,03,01,00</v>
          </cell>
          <cell r="B166" t="str">
            <v>Diferencia de Cambio generada por pasivo</v>
          </cell>
          <cell r="C166" t="str">
            <v>D</v>
          </cell>
          <cell r="D166" t="str">
            <v>AD</v>
          </cell>
          <cell r="E166">
            <v>274059</v>
          </cell>
          <cell r="F166" t="str">
            <v>Registra Difer. de Cambio 10/02</v>
          </cell>
          <cell r="G166" t="str">
            <v>31/10/02</v>
          </cell>
          <cell r="I166">
            <v>743844</v>
          </cell>
          <cell r="J166">
            <v>-82635016.719999999</v>
          </cell>
        </row>
        <row r="167">
          <cell r="A167" t="str">
            <v>9,1,4,03,01,00</v>
          </cell>
          <cell r="B167" t="str">
            <v>Diferencia de Cambio generada por pasivo</v>
          </cell>
          <cell r="C167" t="str">
            <v>D</v>
          </cell>
          <cell r="D167" t="str">
            <v>AD</v>
          </cell>
          <cell r="E167">
            <v>274066</v>
          </cell>
          <cell r="F167" t="str">
            <v>Reclasifica AI 18/20</v>
          </cell>
          <cell r="G167" t="str">
            <v>31/10/02</v>
          </cell>
          <cell r="I167">
            <v>85.43</v>
          </cell>
          <cell r="J167">
            <v>-82635102.150000006</v>
          </cell>
        </row>
        <row r="168">
          <cell r="A168" t="str">
            <v>9,1,4,03,01,00</v>
          </cell>
          <cell r="B168" t="str">
            <v>Diferencia de Cambio generada por pasivo</v>
          </cell>
          <cell r="C168" t="str">
            <v>D</v>
          </cell>
          <cell r="D168" t="str">
            <v>AD</v>
          </cell>
          <cell r="E168">
            <v>274067</v>
          </cell>
          <cell r="F168" t="str">
            <v>Reg dif cbio e intereses hip.Piscis 10/2</v>
          </cell>
          <cell r="G168" t="str">
            <v>31/10/02</v>
          </cell>
          <cell r="I168">
            <v>56422.37</v>
          </cell>
          <cell r="J168">
            <v>-82691524.519999996</v>
          </cell>
        </row>
        <row r="169">
          <cell r="A169" t="str">
            <v>9,1,4,03,01,00</v>
          </cell>
          <cell r="B169" t="str">
            <v>Diferencia de Cambio generada por pasivo</v>
          </cell>
          <cell r="C169" t="str">
            <v>D</v>
          </cell>
          <cell r="D169" t="str">
            <v>AD</v>
          </cell>
          <cell r="E169">
            <v>274069</v>
          </cell>
          <cell r="F169" t="str">
            <v>Devenga intereses Bono 43.5 10/02</v>
          </cell>
          <cell r="G169" t="str">
            <v>31/10/02</v>
          </cell>
          <cell r="I169">
            <v>8922904.7200000007</v>
          </cell>
          <cell r="J169">
            <v>-91614429.239999995</v>
          </cell>
        </row>
        <row r="170">
          <cell r="A170" t="str">
            <v>9,1,4,03,01,00</v>
          </cell>
          <cell r="B170" t="str">
            <v>Diferencia de Cambio generada por pasivo</v>
          </cell>
          <cell r="C170" t="str">
            <v>D</v>
          </cell>
          <cell r="D170" t="str">
            <v>AD</v>
          </cell>
          <cell r="E170">
            <v>274071</v>
          </cell>
          <cell r="F170" t="str">
            <v>Reg int y dif cbio mutuo Llao Llao 10/02</v>
          </cell>
          <cell r="G170" t="str">
            <v>31/10/02</v>
          </cell>
          <cell r="I170">
            <v>38001.949999999997</v>
          </cell>
          <cell r="J170">
            <v>-91652431.189999998</v>
          </cell>
        </row>
        <row r="171">
          <cell r="A171" t="str">
            <v>9,1,4,03,01,00</v>
          </cell>
          <cell r="B171" t="str">
            <v>Diferencia de Cambio generada por pasivo</v>
          </cell>
          <cell r="C171" t="str">
            <v>D</v>
          </cell>
          <cell r="D171" t="str">
            <v>AD</v>
          </cell>
          <cell r="E171">
            <v>274098</v>
          </cell>
          <cell r="F171" t="str">
            <v>Registracion de Irsa International 10/02</v>
          </cell>
          <cell r="G171" t="str">
            <v>31/10/02</v>
          </cell>
          <cell r="H171">
            <v>2496.1</v>
          </cell>
          <cell r="J171">
            <v>-91649935.090000004</v>
          </cell>
        </row>
        <row r="172">
          <cell r="A172" t="str">
            <v>9,1,4,03,01,00</v>
          </cell>
          <cell r="B172" t="str">
            <v>Diferencia de Cambio generada por pasivo</v>
          </cell>
          <cell r="C172" t="str">
            <v>D</v>
          </cell>
          <cell r="D172" t="str">
            <v>AD</v>
          </cell>
          <cell r="E172">
            <v>274099</v>
          </cell>
          <cell r="F172" t="str">
            <v>Registra Dif de cambio 10/02</v>
          </cell>
          <cell r="G172" t="str">
            <v>31/10/02</v>
          </cell>
          <cell r="I172">
            <v>17975414.300000001</v>
          </cell>
          <cell r="J172">
            <v>-109625349.39</v>
          </cell>
        </row>
        <row r="173">
          <cell r="A173" t="str">
            <v>9,1,4,03,01,00</v>
          </cell>
          <cell r="B173" t="str">
            <v>Diferencia de Cambio generada por pasivo</v>
          </cell>
          <cell r="G173" t="str">
            <v>31/10/02</v>
          </cell>
          <cell r="J173">
            <v>-109625349.39</v>
          </cell>
        </row>
        <row r="174">
          <cell r="A174" t="str">
            <v>9,1,4,03,01,00</v>
          </cell>
          <cell r="B174" t="str">
            <v>Diferencia de Cambio generada por pasivo</v>
          </cell>
          <cell r="C174" t="str">
            <v>D</v>
          </cell>
          <cell r="D174" t="str">
            <v>DP</v>
          </cell>
          <cell r="E174">
            <v>275001</v>
          </cell>
          <cell r="F174" t="str">
            <v>Asiento de compras de  1/11/02-30/11/02</v>
          </cell>
          <cell r="G174" t="str">
            <v>28/11/02</v>
          </cell>
          <cell r="H174">
            <v>-3008.29</v>
          </cell>
          <cell r="J174">
            <v>-109628357.68000001</v>
          </cell>
        </row>
        <row r="175">
          <cell r="A175" t="str">
            <v>9,1,4,03,01,00</v>
          </cell>
          <cell r="B175" t="str">
            <v>Diferencia de Cambio generada por pasivo</v>
          </cell>
          <cell r="C175" t="str">
            <v>D</v>
          </cell>
          <cell r="D175" t="str">
            <v>PP</v>
          </cell>
          <cell r="E175">
            <v>275001</v>
          </cell>
          <cell r="F175" t="str">
            <v>Asiento de compras de  1/11/02-30/11/02</v>
          </cell>
          <cell r="G175" t="str">
            <v>29/11/02</v>
          </cell>
          <cell r="H175">
            <v>-1448.02</v>
          </cell>
          <cell r="J175">
            <v>-109629805.7</v>
          </cell>
        </row>
        <row r="176">
          <cell r="A176" t="str">
            <v>9,1,4,03,01,00</v>
          </cell>
          <cell r="B176" t="str">
            <v>Diferencia de Cambio generada por pasivo</v>
          </cell>
          <cell r="C176" t="str">
            <v>D</v>
          </cell>
          <cell r="D176" t="str">
            <v>PP</v>
          </cell>
          <cell r="E176">
            <v>275001</v>
          </cell>
          <cell r="F176" t="str">
            <v>Asiento de compras de  1/11/02-30/11/02</v>
          </cell>
          <cell r="G176" t="str">
            <v>29/11/02</v>
          </cell>
          <cell r="I176">
            <v>-1448.02</v>
          </cell>
          <cell r="J176">
            <v>-109628357.68000001</v>
          </cell>
        </row>
        <row r="177">
          <cell r="A177" t="str">
            <v>9,1,4,03,01,00</v>
          </cell>
          <cell r="B177" t="str">
            <v>Diferencia de Cambio generada por pasivo</v>
          </cell>
          <cell r="C177" t="str">
            <v>D</v>
          </cell>
          <cell r="D177" t="str">
            <v>CO</v>
          </cell>
          <cell r="E177">
            <v>275001</v>
          </cell>
          <cell r="F177" t="str">
            <v>Asiento de compras de  1/11/02-30/11/02</v>
          </cell>
          <cell r="G177" t="str">
            <v>30/11/02</v>
          </cell>
          <cell r="H177">
            <v>-1560.27</v>
          </cell>
          <cell r="J177">
            <v>-109629917.95</v>
          </cell>
        </row>
        <row r="178">
          <cell r="A178" t="str">
            <v>9,1,4,03,01,00</v>
          </cell>
          <cell r="B178" t="str">
            <v>Diferencia de Cambio generada por pasivo</v>
          </cell>
          <cell r="C178" t="str">
            <v>D</v>
          </cell>
          <cell r="D178" t="str">
            <v>CO</v>
          </cell>
          <cell r="E178">
            <v>275001</v>
          </cell>
          <cell r="F178" t="str">
            <v>Asiento de compras de  1/11/02-30/11/02</v>
          </cell>
          <cell r="G178" t="str">
            <v>30/11/02</v>
          </cell>
          <cell r="I178">
            <v>-1560.27</v>
          </cell>
          <cell r="J178">
            <v>-109628357.68000001</v>
          </cell>
        </row>
        <row r="179">
          <cell r="A179" t="str">
            <v>9,1,4,03,01,00</v>
          </cell>
          <cell r="B179" t="str">
            <v>Diferencia de Cambio generada por pasivo</v>
          </cell>
          <cell r="C179" t="str">
            <v>D</v>
          </cell>
          <cell r="D179" t="str">
            <v>CT</v>
          </cell>
          <cell r="E179">
            <v>275002</v>
          </cell>
          <cell r="F179" t="str">
            <v>Asiento de caja de  1/11/02-30/11/02</v>
          </cell>
          <cell r="G179" t="str">
            <v>30/11/02</v>
          </cell>
          <cell r="H179">
            <v>3540</v>
          </cell>
          <cell r="J179">
            <v>-109624817.68000001</v>
          </cell>
        </row>
        <row r="180">
          <cell r="A180" t="str">
            <v>9,1,4,03,01,00</v>
          </cell>
          <cell r="B180" t="str">
            <v>Diferencia de Cambio generada por pasivo</v>
          </cell>
          <cell r="C180" t="str">
            <v>D</v>
          </cell>
          <cell r="D180" t="str">
            <v>AD</v>
          </cell>
          <cell r="E180">
            <v>275044</v>
          </cell>
          <cell r="F180" t="str">
            <v>Reg Interes hip. Pisis 11/02</v>
          </cell>
          <cell r="G180" t="str">
            <v>30/11/02</v>
          </cell>
          <cell r="H180">
            <v>31167.96</v>
          </cell>
          <cell r="J180">
            <v>-109593649.72</v>
          </cell>
        </row>
        <row r="181">
          <cell r="A181" t="str">
            <v>9,1,4,03,01,00</v>
          </cell>
          <cell r="B181" t="str">
            <v>Diferencia de Cambio generada por pasivo</v>
          </cell>
          <cell r="C181" t="str">
            <v>D</v>
          </cell>
          <cell r="D181" t="str">
            <v>AD</v>
          </cell>
          <cell r="E181">
            <v>275056</v>
          </cell>
          <cell r="F181" t="str">
            <v>Registra Dif de Cambio 11/02</v>
          </cell>
          <cell r="G181" t="str">
            <v>30/11/02</v>
          </cell>
          <cell r="H181">
            <v>1946148.84</v>
          </cell>
          <cell r="J181">
            <v>-107647500.88</v>
          </cell>
        </row>
        <row r="182">
          <cell r="A182" t="str">
            <v>9,1,4,03,01,00</v>
          </cell>
          <cell r="B182" t="str">
            <v>Diferencia de Cambio generada por pasivo</v>
          </cell>
          <cell r="C182" t="str">
            <v>D</v>
          </cell>
          <cell r="D182" t="str">
            <v>AD</v>
          </cell>
          <cell r="E182">
            <v>275056</v>
          </cell>
          <cell r="F182" t="str">
            <v>Registra Dif de Cambio 11/02</v>
          </cell>
          <cell r="G182" t="str">
            <v>30/11/02</v>
          </cell>
          <cell r="H182">
            <v>407570.8</v>
          </cell>
          <cell r="J182">
            <v>-107239930.08</v>
          </cell>
        </row>
        <row r="183">
          <cell r="A183" t="str">
            <v>9,1,4,03,01,00</v>
          </cell>
          <cell r="B183" t="str">
            <v>Diferencia de Cambio generada por pasivo</v>
          </cell>
          <cell r="C183" t="str">
            <v>D</v>
          </cell>
          <cell r="D183" t="str">
            <v>AD</v>
          </cell>
          <cell r="E183">
            <v>275062</v>
          </cell>
          <cell r="F183" t="str">
            <v>Registra Diferencia de cambio 11/02</v>
          </cell>
          <cell r="G183" t="str">
            <v>30/11/02</v>
          </cell>
          <cell r="H183">
            <v>98978.1</v>
          </cell>
          <cell r="J183">
            <v>-107140951.98</v>
          </cell>
        </row>
        <row r="184">
          <cell r="A184" t="str">
            <v>9,1,4,03,01,00</v>
          </cell>
          <cell r="B184" t="str">
            <v>Diferencia de Cambio generada por pasivo</v>
          </cell>
          <cell r="C184" t="str">
            <v>D</v>
          </cell>
          <cell r="D184" t="str">
            <v>AD</v>
          </cell>
          <cell r="E184">
            <v>275067</v>
          </cell>
          <cell r="F184" t="str">
            <v>Registra dif de cbio pmo boston 11/02</v>
          </cell>
          <cell r="G184" t="str">
            <v>30/11/02</v>
          </cell>
          <cell r="H184">
            <v>1950000</v>
          </cell>
          <cell r="J184">
            <v>-105190951.98</v>
          </cell>
        </row>
        <row r="185">
          <cell r="A185" t="str">
            <v>9,1,4,03,01,00</v>
          </cell>
          <cell r="B185" t="str">
            <v>Diferencia de Cambio generada por pasivo</v>
          </cell>
          <cell r="C185" t="str">
            <v>D</v>
          </cell>
          <cell r="D185" t="str">
            <v>AD</v>
          </cell>
          <cell r="E185">
            <v>275069</v>
          </cell>
          <cell r="F185" t="str">
            <v>Regis dif cbio HSBC 16 M al 11/02</v>
          </cell>
          <cell r="G185" t="str">
            <v>30/11/02</v>
          </cell>
          <cell r="H185">
            <v>1880000</v>
          </cell>
          <cell r="J185">
            <v>-103310951.98</v>
          </cell>
        </row>
        <row r="186">
          <cell r="A186" t="str">
            <v>9,1,4,03,01,00</v>
          </cell>
          <cell r="B186" t="str">
            <v>Diferencia de Cambio generada por pasivo</v>
          </cell>
          <cell r="C186" t="str">
            <v>D</v>
          </cell>
          <cell r="D186" t="str">
            <v>AD</v>
          </cell>
          <cell r="E186">
            <v>275071</v>
          </cell>
          <cell r="F186" t="str">
            <v>Registra dif cbio Itau 4.55 M 11/02</v>
          </cell>
          <cell r="G186" t="str">
            <v>30/11/02</v>
          </cell>
          <cell r="H186">
            <v>528500</v>
          </cell>
          <cell r="J186">
            <v>-102782451.98</v>
          </cell>
        </row>
        <row r="187">
          <cell r="A187" t="str">
            <v>9,1,4,03,01,00</v>
          </cell>
          <cell r="B187" t="str">
            <v>Diferencia de Cambio generada por pasivo</v>
          </cell>
          <cell r="C187" t="str">
            <v>D</v>
          </cell>
          <cell r="D187" t="str">
            <v>AD</v>
          </cell>
          <cell r="E187">
            <v>275073</v>
          </cell>
          <cell r="F187" t="str">
            <v>Registra dif cbio Nación 13.35 M</v>
          </cell>
          <cell r="G187" t="str">
            <v>30/11/02</v>
          </cell>
          <cell r="H187">
            <v>1585500</v>
          </cell>
          <cell r="J187">
            <v>-101196951.98</v>
          </cell>
        </row>
        <row r="188">
          <cell r="A188" t="str">
            <v>9,1,4,03,01,00</v>
          </cell>
          <cell r="B188" t="str">
            <v>Diferencia de Cambio generada por pasivo</v>
          </cell>
          <cell r="C188" t="str">
            <v>D</v>
          </cell>
          <cell r="D188" t="str">
            <v>AD</v>
          </cell>
          <cell r="E188">
            <v>275076</v>
          </cell>
          <cell r="F188" t="str">
            <v>Regis dif cbio Ciudad 8M 11/02</v>
          </cell>
          <cell r="G188" t="str">
            <v>30/11/02</v>
          </cell>
          <cell r="H188">
            <v>940000</v>
          </cell>
          <cell r="J188">
            <v>-100256951.98</v>
          </cell>
        </row>
        <row r="189">
          <cell r="A189" t="str">
            <v>9,1,4,03,01,00</v>
          </cell>
          <cell r="B189" t="str">
            <v>Diferencia de Cambio generada por pasivo</v>
          </cell>
          <cell r="C189" t="str">
            <v>D</v>
          </cell>
          <cell r="D189" t="str">
            <v>AD</v>
          </cell>
          <cell r="E189">
            <v>275081</v>
          </cell>
          <cell r="F189" t="str">
            <v>Registra difer cbio 12M HSBC 11/02</v>
          </cell>
          <cell r="G189" t="str">
            <v>30/11/02</v>
          </cell>
          <cell r="H189">
            <v>1440000</v>
          </cell>
          <cell r="J189">
            <v>-98816951.980000004</v>
          </cell>
        </row>
        <row r="190">
          <cell r="A190" t="str">
            <v>9,1,4,03,01,00</v>
          </cell>
          <cell r="B190" t="str">
            <v>Diferencia de Cambio generada por pasivo</v>
          </cell>
          <cell r="C190" t="str">
            <v>D</v>
          </cell>
          <cell r="D190" t="str">
            <v>AD</v>
          </cell>
          <cell r="E190">
            <v>275083</v>
          </cell>
          <cell r="F190" t="str">
            <v>Regis dif cambio 12M HSBC 11/02</v>
          </cell>
          <cell r="G190" t="str">
            <v>30/11/02</v>
          </cell>
          <cell r="I190">
            <v>1440000</v>
          </cell>
          <cell r="J190">
            <v>-100256951.98</v>
          </cell>
        </row>
        <row r="191">
          <cell r="A191" t="str">
            <v>9,1,4,03,01,00</v>
          </cell>
          <cell r="B191" t="str">
            <v>Diferencia de Cambio generada por pasivo</v>
          </cell>
          <cell r="C191" t="str">
            <v>D</v>
          </cell>
          <cell r="D191" t="str">
            <v>AD</v>
          </cell>
          <cell r="E191">
            <v>275087</v>
          </cell>
          <cell r="F191" t="str">
            <v>Aj intereses por cambio de tasa</v>
          </cell>
          <cell r="G191" t="str">
            <v>30/11/02</v>
          </cell>
          <cell r="I191">
            <v>263215.40999999997</v>
          </cell>
          <cell r="J191">
            <v>-100520167.39</v>
          </cell>
        </row>
        <row r="192">
          <cell r="A192" t="str">
            <v>9,1,4,03,01,00</v>
          </cell>
          <cell r="B192" t="str">
            <v>Diferencia de Cambio generada por pasivo</v>
          </cell>
          <cell r="C192" t="str">
            <v>D</v>
          </cell>
          <cell r="D192" t="str">
            <v>AD</v>
          </cell>
          <cell r="E192">
            <v>275088</v>
          </cell>
          <cell r="F192" t="str">
            <v>Registra dif de cbio pmo 37.4 M 11/02</v>
          </cell>
          <cell r="G192" t="str">
            <v>30/11/02</v>
          </cell>
          <cell r="H192">
            <v>2327316.44</v>
          </cell>
          <cell r="J192">
            <v>-98192850.950000003</v>
          </cell>
        </row>
        <row r="193">
          <cell r="A193" t="str">
            <v>9,1,4,03,01,00</v>
          </cell>
          <cell r="B193" t="str">
            <v>Diferencia de Cambio generada por pasivo</v>
          </cell>
          <cell r="C193" t="str">
            <v>D</v>
          </cell>
          <cell r="D193" t="str">
            <v>AD</v>
          </cell>
          <cell r="E193">
            <v>275089</v>
          </cell>
          <cell r="F193" t="str">
            <v>Devenag int y reg dif cbio ON conv 11/02</v>
          </cell>
          <cell r="G193" t="str">
            <v>30/11/02</v>
          </cell>
          <cell r="H193">
            <v>10887249.24</v>
          </cell>
          <cell r="J193">
            <v>-87305601.709999993</v>
          </cell>
        </row>
        <row r="194">
          <cell r="A194" t="str">
            <v>9,1,4,03,01,00</v>
          </cell>
          <cell r="B194" t="str">
            <v>Diferencia de Cambio generada por pasivo</v>
          </cell>
          <cell r="C194" t="str">
            <v>D</v>
          </cell>
          <cell r="D194" t="str">
            <v>AD</v>
          </cell>
          <cell r="E194">
            <v>275090</v>
          </cell>
          <cell r="F194" t="str">
            <v>Devengamiento intereses mutuo 11/02</v>
          </cell>
          <cell r="G194" t="str">
            <v>30/11/02</v>
          </cell>
          <cell r="H194">
            <v>38242.730000000003</v>
          </cell>
          <cell r="J194">
            <v>-87267358.980000004</v>
          </cell>
        </row>
        <row r="195">
          <cell r="A195" t="str">
            <v>9,1,4,03,01,00</v>
          </cell>
          <cell r="B195" t="str">
            <v>Diferencia de Cambio generada por pasivo</v>
          </cell>
          <cell r="C195" t="str">
            <v>D</v>
          </cell>
          <cell r="D195" t="str">
            <v>AD</v>
          </cell>
          <cell r="E195">
            <v>275095</v>
          </cell>
          <cell r="F195" t="str">
            <v>Dif de cbio y registracion 11/02</v>
          </cell>
          <cell r="G195" t="str">
            <v>30/11/02</v>
          </cell>
          <cell r="I195">
            <v>3493.11</v>
          </cell>
          <cell r="J195">
            <v>-87270852.090000004</v>
          </cell>
        </row>
        <row r="196">
          <cell r="A196" t="str">
            <v>9,1,4,03,01,00</v>
          </cell>
          <cell r="B196" t="str">
            <v>Diferencia de Cambio generada por pasivo</v>
          </cell>
          <cell r="G196" t="str">
            <v>30/11/02</v>
          </cell>
          <cell r="J196">
            <v>-87270852.090000004</v>
          </cell>
        </row>
        <row r="197">
          <cell r="A197" t="str">
            <v>9,1,4,03,01,00</v>
          </cell>
          <cell r="B197" t="str">
            <v>Diferencia de Cambio generada por pasivo</v>
          </cell>
          <cell r="C197" t="str">
            <v>D</v>
          </cell>
          <cell r="D197" t="str">
            <v>DP</v>
          </cell>
          <cell r="E197">
            <v>276001</v>
          </cell>
          <cell r="F197" t="str">
            <v>Asiento de compras de  1/12/02-31/12/02</v>
          </cell>
          <cell r="G197" t="str">
            <v>30/12/02</v>
          </cell>
          <cell r="H197">
            <v>-289.68</v>
          </cell>
          <cell r="J197">
            <v>-87271141.769999996</v>
          </cell>
        </row>
        <row r="198">
          <cell r="A198" t="str">
            <v>9,1,4,03,01,00</v>
          </cell>
          <cell r="B198" t="str">
            <v>Diferencia de Cambio generada por pasivo</v>
          </cell>
          <cell r="C198" t="str">
            <v>D</v>
          </cell>
          <cell r="D198" t="str">
            <v>PP</v>
          </cell>
          <cell r="E198">
            <v>276001</v>
          </cell>
          <cell r="F198" t="str">
            <v>Asiento de compras de  1/12/02-31/12/02</v>
          </cell>
          <cell r="G198" t="str">
            <v>30/12/02</v>
          </cell>
          <cell r="H198">
            <v>-289.68</v>
          </cell>
          <cell r="J198">
            <v>-87271431.450000003</v>
          </cell>
        </row>
        <row r="199">
          <cell r="A199" t="str">
            <v>9,1,4,03,01,00</v>
          </cell>
          <cell r="B199" t="str">
            <v>Diferencia de Cambio generada por pasivo</v>
          </cell>
          <cell r="C199" t="str">
            <v>D</v>
          </cell>
          <cell r="D199" t="str">
            <v>PP</v>
          </cell>
          <cell r="E199">
            <v>276001</v>
          </cell>
          <cell r="F199" t="str">
            <v>Asiento de compras de  1/12/02-31/12/02</v>
          </cell>
          <cell r="G199" t="str">
            <v>30/12/02</v>
          </cell>
          <cell r="I199">
            <v>-289.68</v>
          </cell>
          <cell r="J199">
            <v>-87271141.769999996</v>
          </cell>
        </row>
        <row r="200">
          <cell r="A200" t="str">
            <v>9,1,4,03,01,00</v>
          </cell>
          <cell r="B200" t="str">
            <v>Diferencia de Cambio generada por pasivo</v>
          </cell>
          <cell r="C200" t="str">
            <v>D</v>
          </cell>
          <cell r="D200" t="str">
            <v>AD</v>
          </cell>
          <cell r="E200">
            <v>276034</v>
          </cell>
          <cell r="F200" t="str">
            <v>Registra Dif de Cambio 12/02</v>
          </cell>
          <cell r="G200" t="str">
            <v>31/12/02</v>
          </cell>
          <cell r="I200">
            <v>70127.899999999994</v>
          </cell>
          <cell r="J200">
            <v>-87341269.670000002</v>
          </cell>
        </row>
        <row r="201">
          <cell r="A201" t="str">
            <v>9,1,4,03,01,00</v>
          </cell>
          <cell r="B201" t="str">
            <v>Diferencia de Cambio generada por pasivo</v>
          </cell>
          <cell r="C201" t="str">
            <v>D</v>
          </cell>
          <cell r="D201" t="str">
            <v>AD</v>
          </cell>
          <cell r="E201">
            <v>276036</v>
          </cell>
          <cell r="F201" t="str">
            <v>anulado</v>
          </cell>
          <cell r="G201" t="str">
            <v>31/12/02</v>
          </cell>
          <cell r="H201">
            <v>0</v>
          </cell>
          <cell r="J201">
            <v>-87341269.670000002</v>
          </cell>
        </row>
        <row r="202">
          <cell r="A202" t="str">
            <v>9,1,4,03,01,00</v>
          </cell>
          <cell r="B202" t="str">
            <v>Diferencia de Cambio generada por pasivo</v>
          </cell>
          <cell r="C202" t="str">
            <v>D</v>
          </cell>
          <cell r="D202" t="str">
            <v>AD</v>
          </cell>
          <cell r="E202">
            <v>276036</v>
          </cell>
          <cell r="F202" t="str">
            <v>anulado</v>
          </cell>
          <cell r="G202" t="str">
            <v>31/12/02</v>
          </cell>
          <cell r="H202">
            <v>0</v>
          </cell>
          <cell r="J202">
            <v>-87341269.670000002</v>
          </cell>
        </row>
        <row r="203">
          <cell r="A203" t="str">
            <v>9,1,4,03,01,00</v>
          </cell>
          <cell r="B203" t="str">
            <v>Diferencia de Cambio generada por pasivo</v>
          </cell>
          <cell r="C203" t="str">
            <v>D</v>
          </cell>
          <cell r="D203" t="str">
            <v>AD</v>
          </cell>
          <cell r="E203">
            <v>276038</v>
          </cell>
          <cell r="F203" t="str">
            <v>anulado</v>
          </cell>
          <cell r="G203" t="str">
            <v>31/12/02</v>
          </cell>
          <cell r="H203">
            <v>0</v>
          </cell>
          <cell r="J203">
            <v>-87341269.670000002</v>
          </cell>
        </row>
        <row r="204">
          <cell r="A204" t="str">
            <v>9,1,4,03,01,00</v>
          </cell>
          <cell r="B204" t="str">
            <v>Diferencia de Cambio generada por pasivo</v>
          </cell>
          <cell r="C204" t="str">
            <v>D</v>
          </cell>
          <cell r="D204" t="str">
            <v>AD</v>
          </cell>
          <cell r="E204">
            <v>276038</v>
          </cell>
          <cell r="F204" t="str">
            <v>anulado</v>
          </cell>
          <cell r="G204" t="str">
            <v>31/12/02</v>
          </cell>
          <cell r="H204">
            <v>0</v>
          </cell>
          <cell r="J204">
            <v>-87341269.670000002</v>
          </cell>
        </row>
        <row r="205">
          <cell r="A205" t="str">
            <v>9,1,4,03,01,00</v>
          </cell>
          <cell r="B205" t="str">
            <v>Diferencia de Cambio generada por pasivo</v>
          </cell>
          <cell r="C205" t="str">
            <v>D</v>
          </cell>
          <cell r="D205" t="str">
            <v>AD</v>
          </cell>
          <cell r="E205">
            <v>276040</v>
          </cell>
          <cell r="F205" t="str">
            <v>anulado</v>
          </cell>
          <cell r="G205" t="str">
            <v>31/12/02</v>
          </cell>
          <cell r="I205">
            <v>0</v>
          </cell>
          <cell r="J205">
            <v>-87341269.670000002</v>
          </cell>
        </row>
        <row r="206">
          <cell r="A206" t="str">
            <v>9,1,4,03,01,00</v>
          </cell>
          <cell r="B206" t="str">
            <v>Diferencia de Cambio generada por pasivo</v>
          </cell>
          <cell r="C206" t="str">
            <v>D</v>
          </cell>
          <cell r="D206" t="str">
            <v>AD</v>
          </cell>
          <cell r="E206">
            <v>276040</v>
          </cell>
          <cell r="F206" t="str">
            <v>anulado</v>
          </cell>
          <cell r="G206" t="str">
            <v>31/12/02</v>
          </cell>
          <cell r="I206">
            <v>0</v>
          </cell>
          <cell r="J206">
            <v>-87341269.670000002</v>
          </cell>
        </row>
        <row r="207">
          <cell r="A207" t="str">
            <v>9,1,4,03,01,00</v>
          </cell>
          <cell r="B207" t="str">
            <v>Diferencia de Cambio generada por pasivo</v>
          </cell>
          <cell r="C207" t="str">
            <v>D</v>
          </cell>
          <cell r="D207" t="str">
            <v>AD</v>
          </cell>
          <cell r="E207">
            <v>276042</v>
          </cell>
          <cell r="F207" t="str">
            <v>anulado</v>
          </cell>
          <cell r="G207" t="str">
            <v>31/12/02</v>
          </cell>
          <cell r="H207">
            <v>0</v>
          </cell>
          <cell r="J207">
            <v>-87341269.670000002</v>
          </cell>
        </row>
        <row r="208">
          <cell r="A208" t="str">
            <v>9,1,4,03,01,00</v>
          </cell>
          <cell r="B208" t="str">
            <v>Diferencia de Cambio generada por pasivo</v>
          </cell>
          <cell r="C208" t="str">
            <v>D</v>
          </cell>
          <cell r="D208" t="str">
            <v>AD</v>
          </cell>
          <cell r="E208">
            <v>276044</v>
          </cell>
          <cell r="F208" t="str">
            <v>anulado</v>
          </cell>
          <cell r="G208" t="str">
            <v>31/12/02</v>
          </cell>
          <cell r="I208">
            <v>0</v>
          </cell>
          <cell r="J208">
            <v>-87341269.670000002</v>
          </cell>
        </row>
        <row r="209">
          <cell r="A209" t="str">
            <v>9,1,4,03,01,00</v>
          </cell>
          <cell r="B209" t="str">
            <v>Diferencia de Cambio generada por pasivo</v>
          </cell>
          <cell r="C209" t="str">
            <v>D</v>
          </cell>
          <cell r="D209" t="str">
            <v>AD</v>
          </cell>
          <cell r="E209">
            <v>276044</v>
          </cell>
          <cell r="F209" t="str">
            <v>anulado</v>
          </cell>
          <cell r="G209" t="str">
            <v>31/12/02</v>
          </cell>
          <cell r="I209">
            <v>0</v>
          </cell>
          <cell r="J209">
            <v>-87341269.670000002</v>
          </cell>
        </row>
        <row r="210">
          <cell r="A210" t="str">
            <v>9,1,4,03,01,00</v>
          </cell>
          <cell r="B210" t="str">
            <v>Diferencia de Cambio generada por pasivo</v>
          </cell>
          <cell r="C210" t="str">
            <v>D</v>
          </cell>
          <cell r="D210" t="str">
            <v>AD</v>
          </cell>
          <cell r="E210">
            <v>276045</v>
          </cell>
          <cell r="F210" t="str">
            <v>anulado</v>
          </cell>
          <cell r="G210" t="str">
            <v>31/12/02</v>
          </cell>
          <cell r="I210">
            <v>0</v>
          </cell>
          <cell r="J210">
            <v>-87341269.670000002</v>
          </cell>
        </row>
        <row r="211">
          <cell r="A211" t="str">
            <v>9,1,4,03,01,00</v>
          </cell>
          <cell r="B211" t="str">
            <v>Diferencia de Cambio generada por pasivo</v>
          </cell>
          <cell r="C211" t="str">
            <v>D</v>
          </cell>
          <cell r="D211" t="str">
            <v>AD</v>
          </cell>
          <cell r="E211">
            <v>276045</v>
          </cell>
          <cell r="F211" t="str">
            <v>anulado</v>
          </cell>
          <cell r="G211" t="str">
            <v>31/12/02</v>
          </cell>
          <cell r="H211">
            <v>0</v>
          </cell>
          <cell r="J211">
            <v>-87341269.670000002</v>
          </cell>
        </row>
        <row r="212">
          <cell r="A212" t="str">
            <v>9,1,4,03,01,00</v>
          </cell>
          <cell r="B212" t="str">
            <v>Diferencia de Cambio generada por pasivo</v>
          </cell>
          <cell r="C212" t="str">
            <v>D</v>
          </cell>
          <cell r="D212" t="str">
            <v>AD</v>
          </cell>
          <cell r="E212">
            <v>276047</v>
          </cell>
          <cell r="F212" t="str">
            <v>Rev AD 270219 y Dif de cambio</v>
          </cell>
          <cell r="G212" t="str">
            <v>31/12/02</v>
          </cell>
          <cell r="H212">
            <v>131970.79</v>
          </cell>
          <cell r="J212">
            <v>-87209298.879999995</v>
          </cell>
        </row>
        <row r="213">
          <cell r="A213" t="str">
            <v>9,1,4,03,01,00</v>
          </cell>
          <cell r="B213" t="str">
            <v>Diferencia de Cambio generada por pasivo</v>
          </cell>
          <cell r="C213" t="str">
            <v>D</v>
          </cell>
          <cell r="D213" t="str">
            <v>AD</v>
          </cell>
          <cell r="E213">
            <v>276048</v>
          </cell>
          <cell r="F213" t="str">
            <v>Deveng Intereses y Dif de Cbio 12/02</v>
          </cell>
          <cell r="G213" t="str">
            <v>31/12/02</v>
          </cell>
          <cell r="I213">
            <v>10101229.17</v>
          </cell>
          <cell r="J213">
            <v>-97310528.049999997</v>
          </cell>
        </row>
        <row r="214">
          <cell r="A214" t="str">
            <v>9,1,4,03,01,00</v>
          </cell>
          <cell r="B214" t="str">
            <v>Diferencia de Cambio generada por pasivo</v>
          </cell>
          <cell r="C214" t="str">
            <v>D</v>
          </cell>
          <cell r="D214" t="str">
            <v>AD</v>
          </cell>
          <cell r="E214">
            <v>276051</v>
          </cell>
          <cell r="F214" t="str">
            <v>Registra Dif de Cambio 12/02</v>
          </cell>
          <cell r="G214" t="str">
            <v>31/12/02</v>
          </cell>
          <cell r="I214">
            <v>13785011.199999999</v>
          </cell>
          <cell r="J214">
            <v>-111095539.25</v>
          </cell>
        </row>
        <row r="215">
          <cell r="A215" t="str">
            <v>9,1,4,03,01,00</v>
          </cell>
          <cell r="B215" t="str">
            <v>Diferencia de Cambio generada por pasivo</v>
          </cell>
          <cell r="C215" t="str">
            <v>D</v>
          </cell>
          <cell r="D215" t="str">
            <v>AD</v>
          </cell>
          <cell r="E215">
            <v>276103</v>
          </cell>
          <cell r="F215" t="str">
            <v>Cancelación de préstamo Goldmand Sachs</v>
          </cell>
          <cell r="G215" t="str">
            <v>31/12/02</v>
          </cell>
          <cell r="I215">
            <v>692957.88</v>
          </cell>
          <cell r="J215">
            <v>-111788497.13</v>
          </cell>
        </row>
        <row r="216">
          <cell r="A216" t="str">
            <v>9,1,4,03,01,00</v>
          </cell>
          <cell r="B216" t="str">
            <v>Diferencia de Cambio generada por pasivo</v>
          </cell>
          <cell r="C216" t="str">
            <v>D</v>
          </cell>
          <cell r="D216" t="str">
            <v>AD</v>
          </cell>
          <cell r="E216">
            <v>276103</v>
          </cell>
          <cell r="F216" t="str">
            <v>Cancelación de préstamo Goldmand Sachs</v>
          </cell>
          <cell r="G216" t="str">
            <v>31/12/02</v>
          </cell>
          <cell r="H216">
            <v>2425283.85</v>
          </cell>
          <cell r="J216">
            <v>-109363213.28</v>
          </cell>
        </row>
        <row r="217">
          <cell r="A217" t="str">
            <v>9,1,4,03,01,00</v>
          </cell>
          <cell r="B217" t="str">
            <v>Diferencia de Cambio generada por pasivo</v>
          </cell>
          <cell r="C217" t="str">
            <v>D</v>
          </cell>
          <cell r="D217" t="str">
            <v>AD</v>
          </cell>
          <cell r="E217">
            <v>276126</v>
          </cell>
          <cell r="F217" t="str">
            <v>Reclasifica AD 273015 del 30/09/02</v>
          </cell>
          <cell r="G217" t="str">
            <v>31/12/02</v>
          </cell>
          <cell r="H217">
            <v>347305.6</v>
          </cell>
          <cell r="J217">
            <v>-109015907.68000001</v>
          </cell>
        </row>
        <row r="218">
          <cell r="A218" t="str">
            <v>9,1,4,03,01,00</v>
          </cell>
          <cell r="B218" t="str">
            <v>Diferencia de Cambio generada por pasivo</v>
          </cell>
          <cell r="C218" t="str">
            <v>D</v>
          </cell>
          <cell r="D218" t="str">
            <v>AD</v>
          </cell>
          <cell r="E218">
            <v>276069</v>
          </cell>
          <cell r="F218" t="str">
            <v>Ajusta Dev de Intereses 11/02</v>
          </cell>
          <cell r="G218" t="str">
            <v>31/12/02</v>
          </cell>
          <cell r="H218">
            <v>931.17</v>
          </cell>
          <cell r="J218">
            <v>-109014976.51000001</v>
          </cell>
        </row>
        <row r="219">
          <cell r="A219" t="str">
            <v>9,1,4,03,01,00</v>
          </cell>
          <cell r="B219" t="str">
            <v>Diferencia de Cambio generada por pasivo</v>
          </cell>
          <cell r="C219" t="str">
            <v>D</v>
          </cell>
          <cell r="D219" t="str">
            <v>AD</v>
          </cell>
          <cell r="E219">
            <v>276137</v>
          </cell>
          <cell r="F219" t="str">
            <v>Deveng Intereses Reg Dif de cbio 12/02</v>
          </cell>
          <cell r="G219" t="str">
            <v>31/12/02</v>
          </cell>
          <cell r="I219">
            <v>26983251.899999999</v>
          </cell>
          <cell r="J219">
            <v>-135998228.41</v>
          </cell>
        </row>
        <row r="220">
          <cell r="A220" t="str">
            <v>9,1,4,03,01,00</v>
          </cell>
          <cell r="B220" t="str">
            <v>Diferencia de Cambio generada por pasivo</v>
          </cell>
          <cell r="G220" t="str">
            <v>31/12/02</v>
          </cell>
          <cell r="J220">
            <v>-135998228.41</v>
          </cell>
        </row>
        <row r="221">
          <cell r="A221" t="str">
            <v>Fechas desde: 01/10/02</v>
          </cell>
          <cell r="B221" t="str">
            <v>hasta: 31/12/02</v>
          </cell>
        </row>
        <row r="222">
          <cell r="A222" t="str">
            <v>Cuentas desde : 9,1,4,01,01,00</v>
          </cell>
          <cell r="B222" t="str">
            <v>hasta : 9,1,4,03,01,00</v>
          </cell>
        </row>
        <row r="223">
          <cell r="A223" t="str">
            <v>Total debitos :      48,354,444.19</v>
          </cell>
        </row>
        <row r="224">
          <cell r="A224" t="str">
            <v>Total creditos:     101,639,524.23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.Uso Trim."/>
      <sheetName val="Asset Explanations"/>
      <sheetName val="PBC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</sheetNames>
    <sheetDataSet>
      <sheetData sheetId="0">
        <row r="1">
          <cell r="A1" t="str">
            <v>Detalle de Bienes de Uso Amortizables en 50 años</v>
          </cell>
        </row>
      </sheetData>
      <sheetData sheetId="1">
        <row r="2">
          <cell r="B2" t="str">
            <v>REVALUO IMPOSITIVO BIENES DE USO AL 30/09/99</v>
          </cell>
        </row>
      </sheetData>
      <sheetData sheetId="2"/>
      <sheetData sheetId="3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/>
        </row>
        <row r="13">
          <cell r="AJ13">
            <v>0</v>
          </cell>
        </row>
        <row r="15">
          <cell r="AK15"/>
        </row>
        <row r="20">
          <cell r="Y20"/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4106-E08F-4A6F-B746-06307DEF3437}">
  <dimension ref="B1:K55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7109375" style="108" customWidth="1"/>
    <col min="2" max="2" width="25.28515625" style="144" customWidth="1"/>
    <col min="3" max="4" width="8.140625" style="108" customWidth="1"/>
    <col min="5" max="5" width="8.140625" style="145" customWidth="1"/>
    <col min="6" max="7" width="8.140625" style="108" customWidth="1"/>
    <col min="8" max="10" width="8.140625" style="143" customWidth="1"/>
    <col min="11" max="16384" width="11.42578125" style="108"/>
  </cols>
  <sheetData>
    <row r="1" spans="2:10" ht="11.25" customHeight="1" x14ac:dyDescent="0.2"/>
    <row r="2" spans="2:10" x14ac:dyDescent="0.2">
      <c r="B2" s="142" t="s">
        <v>283</v>
      </c>
    </row>
    <row r="3" spans="2:10" x14ac:dyDescent="0.2">
      <c r="H3" s="182"/>
      <c r="I3" s="182"/>
      <c r="J3" s="182"/>
    </row>
    <row r="4" spans="2:10" x14ac:dyDescent="0.2">
      <c r="B4" s="144" t="s">
        <v>282</v>
      </c>
      <c r="H4" s="153" t="s">
        <v>276</v>
      </c>
      <c r="I4" s="153" t="s">
        <v>277</v>
      </c>
      <c r="J4" s="153" t="s">
        <v>278</v>
      </c>
    </row>
    <row r="5" spans="2:10" s="110" customFormat="1" ht="23.25" thickBot="1" x14ac:dyDescent="0.3">
      <c r="B5" s="141" t="s">
        <v>286</v>
      </c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 t="s">
        <v>279</v>
      </c>
      <c r="I5" s="6" t="s">
        <v>279</v>
      </c>
      <c r="J5" s="6" t="s">
        <v>279</v>
      </c>
    </row>
    <row r="6" spans="2:10" x14ac:dyDescent="0.2">
      <c r="B6" s="144" t="s">
        <v>2</v>
      </c>
      <c r="C6" s="145">
        <v>69173</v>
      </c>
      <c r="D6" s="145">
        <v>67233</v>
      </c>
      <c r="E6" s="145">
        <v>62496</v>
      </c>
      <c r="F6" s="145">
        <v>60104</v>
      </c>
      <c r="G6" s="145">
        <v>54685</v>
      </c>
      <c r="H6" s="145">
        <v>64780</v>
      </c>
      <c r="I6" s="145">
        <v>64780</v>
      </c>
      <c r="J6" s="145">
        <v>65388</v>
      </c>
    </row>
    <row r="7" spans="2:10" x14ac:dyDescent="0.2">
      <c r="B7" s="144" t="s">
        <v>284</v>
      </c>
      <c r="C7" s="145">
        <v>36870</v>
      </c>
      <c r="D7" s="145">
        <v>40684</v>
      </c>
      <c r="E7" s="145">
        <v>41422</v>
      </c>
      <c r="F7" s="145">
        <v>48204</v>
      </c>
      <c r="G7" s="145">
        <v>43948</v>
      </c>
      <c r="H7" s="145">
        <v>42615</v>
      </c>
      <c r="I7" s="145">
        <v>43478</v>
      </c>
      <c r="J7" s="145">
        <v>45842</v>
      </c>
    </row>
    <row r="8" spans="2:10" x14ac:dyDescent="0.2">
      <c r="B8" s="144" t="s">
        <v>280</v>
      </c>
      <c r="C8" s="145">
        <v>8359</v>
      </c>
      <c r="D8" s="145">
        <v>8484</v>
      </c>
      <c r="E8" s="145">
        <v>8858</v>
      </c>
      <c r="F8" s="145">
        <v>8858</v>
      </c>
      <c r="G8" s="145">
        <v>8858</v>
      </c>
      <c r="H8" s="145">
        <v>8858</v>
      </c>
      <c r="I8" s="145">
        <v>8858</v>
      </c>
      <c r="J8" s="145">
        <v>8858</v>
      </c>
    </row>
    <row r="9" spans="2:10" ht="12" thickBot="1" x14ac:dyDescent="0.25">
      <c r="B9" s="144" t="s">
        <v>281</v>
      </c>
      <c r="C9" s="145">
        <v>5562</v>
      </c>
      <c r="D9" s="145">
        <v>5870</v>
      </c>
      <c r="E9" s="145">
        <v>7261</v>
      </c>
      <c r="F9" s="145">
        <v>7263</v>
      </c>
      <c r="G9" s="145">
        <v>9411</v>
      </c>
      <c r="H9" s="145">
        <v>11907</v>
      </c>
      <c r="I9" s="145">
        <v>11907</v>
      </c>
      <c r="J9" s="145">
        <v>11907</v>
      </c>
    </row>
    <row r="10" spans="2:10" ht="12" thickBot="1" x14ac:dyDescent="0.25">
      <c r="B10" s="152" t="s">
        <v>293</v>
      </c>
      <c r="C10" s="88">
        <f t="shared" ref="C10:G10" si="0">+SUM(C6:C9)</f>
        <v>119964</v>
      </c>
      <c r="D10" s="88">
        <f t="shared" si="0"/>
        <v>122271</v>
      </c>
      <c r="E10" s="157">
        <f t="shared" si="0"/>
        <v>120037</v>
      </c>
      <c r="F10" s="88">
        <f t="shared" si="0"/>
        <v>124429</v>
      </c>
      <c r="G10" s="88">
        <f t="shared" si="0"/>
        <v>116902</v>
      </c>
      <c r="H10" s="88">
        <f t="shared" ref="H10:J10" si="1">+SUM(H6:H9)</f>
        <v>128160</v>
      </c>
      <c r="I10" s="88">
        <f t="shared" si="1"/>
        <v>129023</v>
      </c>
      <c r="J10" s="88">
        <f t="shared" si="1"/>
        <v>131995</v>
      </c>
    </row>
    <row r="11" spans="2:10" x14ac:dyDescent="0.2">
      <c r="B11" s="146"/>
      <c r="C11" s="147"/>
      <c r="D11" s="147"/>
      <c r="E11" s="148"/>
      <c r="F11" s="147"/>
      <c r="G11" s="147"/>
      <c r="H11" s="148"/>
      <c r="I11" s="148"/>
      <c r="J11" s="148"/>
    </row>
    <row r="12" spans="2:10" x14ac:dyDescent="0.2">
      <c r="B12" s="144" t="s">
        <v>282</v>
      </c>
      <c r="H12" s="153" t="str">
        <f>+H$4</f>
        <v>IQ20</v>
      </c>
      <c r="I12" s="153" t="str">
        <f t="shared" ref="I12:J12" si="2">+I$4</f>
        <v>IIQ20</v>
      </c>
      <c r="J12" s="153" t="str">
        <f t="shared" si="2"/>
        <v>IIIQ20</v>
      </c>
    </row>
    <row r="13" spans="2:10" s="110" customFormat="1" ht="23.25" thickBot="1" x14ac:dyDescent="0.3">
      <c r="B13" s="141" t="s">
        <v>287</v>
      </c>
      <c r="C13" s="6">
        <v>2015</v>
      </c>
      <c r="D13" s="6">
        <v>2016</v>
      </c>
      <c r="E13" s="6">
        <v>2017</v>
      </c>
      <c r="F13" s="6">
        <v>2018</v>
      </c>
      <c r="G13" s="6">
        <v>2019</v>
      </c>
      <c r="H13" s="6" t="str">
        <f>+H$5</f>
        <v>2020E</v>
      </c>
      <c r="I13" s="6" t="str">
        <f t="shared" ref="I13:J13" si="3">+I$5</f>
        <v>2020E</v>
      </c>
      <c r="J13" s="6" t="str">
        <f t="shared" si="3"/>
        <v>2020E</v>
      </c>
    </row>
    <row r="14" spans="2:10" x14ac:dyDescent="0.2">
      <c r="B14" s="144" t="s">
        <v>2</v>
      </c>
      <c r="C14" s="145">
        <v>163523</v>
      </c>
      <c r="D14" s="145">
        <v>158932</v>
      </c>
      <c r="E14" s="145">
        <v>159562</v>
      </c>
      <c r="F14" s="145">
        <v>147653</v>
      </c>
      <c r="G14" s="145">
        <v>149666</v>
      </c>
      <c r="H14" s="145">
        <v>147657</v>
      </c>
      <c r="I14" s="145">
        <v>147657</v>
      </c>
      <c r="J14" s="145">
        <v>147657</v>
      </c>
    </row>
    <row r="15" spans="2:10" x14ac:dyDescent="0.2">
      <c r="B15" s="144" t="s">
        <v>284</v>
      </c>
      <c r="C15" s="145">
        <v>4180</v>
      </c>
      <c r="D15" s="145">
        <v>0</v>
      </c>
      <c r="E15" s="145">
        <v>14258</v>
      </c>
      <c r="F15" s="145">
        <v>11381</v>
      </c>
      <c r="G15" s="145">
        <v>14912</v>
      </c>
      <c r="H15" s="145">
        <v>10657</v>
      </c>
      <c r="I15" s="145">
        <v>10657</v>
      </c>
      <c r="J15" s="145">
        <v>18700</v>
      </c>
    </row>
    <row r="16" spans="2:10" x14ac:dyDescent="0.2">
      <c r="B16" s="144" t="s">
        <v>280</v>
      </c>
      <c r="C16" s="145">
        <v>0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</row>
    <row r="17" spans="2:11" ht="12" thickBot="1" x14ac:dyDescent="0.25">
      <c r="B17" s="144" t="s">
        <v>281</v>
      </c>
      <c r="C17" s="145">
        <v>626</v>
      </c>
      <c r="D17" s="145">
        <v>1126</v>
      </c>
      <c r="E17" s="145">
        <v>2167</v>
      </c>
      <c r="F17" s="145">
        <v>3733</v>
      </c>
      <c r="G17" s="145">
        <v>2859</v>
      </c>
      <c r="H17" s="145">
        <v>3064</v>
      </c>
      <c r="I17" s="145">
        <v>3064</v>
      </c>
      <c r="J17" s="145">
        <v>3064</v>
      </c>
    </row>
    <row r="18" spans="2:11" ht="12" thickBot="1" x14ac:dyDescent="0.25">
      <c r="B18" s="152" t="s">
        <v>293</v>
      </c>
      <c r="C18" s="88">
        <f t="shared" ref="C18:J18" si="4">+SUM(C14:C17)</f>
        <v>168329</v>
      </c>
      <c r="D18" s="88">
        <f t="shared" si="4"/>
        <v>160058</v>
      </c>
      <c r="E18" s="157">
        <f t="shared" si="4"/>
        <v>175987</v>
      </c>
      <c r="F18" s="88">
        <f t="shared" si="4"/>
        <v>162767</v>
      </c>
      <c r="G18" s="88">
        <f t="shared" si="4"/>
        <v>167437</v>
      </c>
      <c r="H18" s="88">
        <f t="shared" si="4"/>
        <v>161378</v>
      </c>
      <c r="I18" s="88">
        <f t="shared" si="4"/>
        <v>161378</v>
      </c>
      <c r="J18" s="88">
        <f t="shared" si="4"/>
        <v>169421</v>
      </c>
    </row>
    <row r="19" spans="2:11" ht="12" thickBot="1" x14ac:dyDescent="0.25">
      <c r="C19" s="149"/>
      <c r="D19" s="149"/>
      <c r="F19" s="149"/>
      <c r="G19" s="149"/>
      <c r="H19" s="145"/>
      <c r="I19" s="145"/>
      <c r="J19" s="145"/>
    </row>
    <row r="20" spans="2:11" s="120" customFormat="1" ht="12" thickBot="1" x14ac:dyDescent="0.3">
      <c r="B20" s="154" t="s">
        <v>285</v>
      </c>
      <c r="C20" s="155">
        <f t="shared" ref="C20:J20" si="5">+C10+C18</f>
        <v>288293</v>
      </c>
      <c r="D20" s="155">
        <f t="shared" si="5"/>
        <v>282329</v>
      </c>
      <c r="E20" s="180">
        <f t="shared" si="5"/>
        <v>296024</v>
      </c>
      <c r="F20" s="155">
        <f t="shared" si="5"/>
        <v>287196</v>
      </c>
      <c r="G20" s="155">
        <f t="shared" si="5"/>
        <v>284339</v>
      </c>
      <c r="H20" s="155">
        <f t="shared" si="5"/>
        <v>289538</v>
      </c>
      <c r="I20" s="155">
        <f t="shared" si="5"/>
        <v>290401</v>
      </c>
      <c r="J20" s="155">
        <f t="shared" si="5"/>
        <v>301416</v>
      </c>
      <c r="K20" s="158"/>
    </row>
    <row r="21" spans="2:11" x14ac:dyDescent="0.2">
      <c r="B21" s="146"/>
      <c r="C21" s="147"/>
      <c r="D21" s="147"/>
      <c r="E21" s="148"/>
      <c r="F21" s="147"/>
      <c r="G21" s="147"/>
      <c r="H21" s="148"/>
      <c r="I21" s="148"/>
      <c r="J21" s="148"/>
    </row>
    <row r="22" spans="2:11" x14ac:dyDescent="0.2">
      <c r="H22" s="153" t="str">
        <f>+H$4</f>
        <v>IQ20</v>
      </c>
      <c r="I22" s="153" t="str">
        <f t="shared" ref="I22:J22" si="6">+I$4</f>
        <v>IIQ20</v>
      </c>
      <c r="J22" s="153" t="str">
        <f t="shared" si="6"/>
        <v>IIIQ20</v>
      </c>
    </row>
    <row r="23" spans="2:11" s="110" customFormat="1" ht="12" thickBot="1" x14ac:dyDescent="0.3">
      <c r="B23" s="141" t="s">
        <v>288</v>
      </c>
      <c r="C23" s="6">
        <v>2015</v>
      </c>
      <c r="D23" s="6">
        <v>2016</v>
      </c>
      <c r="E23" s="6">
        <v>2017</v>
      </c>
      <c r="F23" s="6">
        <v>2018</v>
      </c>
      <c r="G23" s="6">
        <v>2019</v>
      </c>
      <c r="H23" s="6" t="str">
        <f>+H$5</f>
        <v>2020E</v>
      </c>
      <c r="I23" s="6" t="str">
        <f t="shared" ref="I23:J23" si="7">+I$5</f>
        <v>2020E</v>
      </c>
      <c r="J23" s="6" t="str">
        <f t="shared" si="7"/>
        <v>2020E</v>
      </c>
    </row>
    <row r="24" spans="2:11" x14ac:dyDescent="0.2">
      <c r="B24" s="144" t="s">
        <v>2</v>
      </c>
      <c r="C24" s="143">
        <v>0</v>
      </c>
      <c r="D24" s="143">
        <v>0</v>
      </c>
      <c r="E24" s="145">
        <v>0</v>
      </c>
      <c r="F24" s="143">
        <v>0</v>
      </c>
      <c r="G24" s="143">
        <v>11413</v>
      </c>
      <c r="H24" s="143">
        <v>9170</v>
      </c>
      <c r="I24" s="143">
        <v>9170</v>
      </c>
      <c r="J24" s="143">
        <v>6456</v>
      </c>
    </row>
    <row r="25" spans="2:11" x14ac:dyDescent="0.2">
      <c r="B25" s="144" t="s">
        <v>284</v>
      </c>
      <c r="C25" s="143">
        <v>0</v>
      </c>
      <c r="D25" s="143">
        <v>0</v>
      </c>
      <c r="E25" s="145">
        <v>6037</v>
      </c>
      <c r="F25" s="143">
        <v>0</v>
      </c>
      <c r="G25" s="143">
        <v>0</v>
      </c>
      <c r="H25" s="143">
        <v>200</v>
      </c>
      <c r="I25" s="143">
        <v>200</v>
      </c>
      <c r="J25" s="143">
        <v>723</v>
      </c>
    </row>
    <row r="26" spans="2:11" x14ac:dyDescent="0.2">
      <c r="B26" s="144" t="s">
        <v>280</v>
      </c>
      <c r="C26" s="143">
        <v>0</v>
      </c>
      <c r="D26" s="143">
        <v>0</v>
      </c>
      <c r="E26" s="145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</row>
    <row r="27" spans="2:11" ht="12" thickBot="1" x14ac:dyDescent="0.25">
      <c r="B27" s="144" t="s">
        <v>281</v>
      </c>
      <c r="C27" s="143">
        <v>0</v>
      </c>
      <c r="D27" s="143">
        <v>0</v>
      </c>
      <c r="E27" s="145">
        <v>0</v>
      </c>
      <c r="F27" s="143">
        <v>0</v>
      </c>
      <c r="G27" s="143">
        <v>0</v>
      </c>
      <c r="H27" s="143">
        <v>3000</v>
      </c>
      <c r="I27" s="143">
        <v>3000</v>
      </c>
      <c r="J27" s="143">
        <v>2798</v>
      </c>
    </row>
    <row r="28" spans="2:11" ht="12" thickBot="1" x14ac:dyDescent="0.25">
      <c r="B28" s="152" t="s">
        <v>293</v>
      </c>
      <c r="C28" s="156">
        <f t="shared" ref="C28:J28" si="8">+SUM(C24:C27)</f>
        <v>0</v>
      </c>
      <c r="D28" s="156">
        <f t="shared" si="8"/>
        <v>0</v>
      </c>
      <c r="E28" s="157">
        <f t="shared" si="8"/>
        <v>6037</v>
      </c>
      <c r="F28" s="156">
        <f t="shared" si="8"/>
        <v>0</v>
      </c>
      <c r="G28" s="88">
        <f t="shared" si="8"/>
        <v>11413</v>
      </c>
      <c r="H28" s="88">
        <f t="shared" si="8"/>
        <v>12370</v>
      </c>
      <c r="I28" s="88">
        <f t="shared" si="8"/>
        <v>12370</v>
      </c>
      <c r="J28" s="88">
        <f t="shared" si="8"/>
        <v>9977</v>
      </c>
    </row>
    <row r="29" spans="2:11" x14ac:dyDescent="0.2">
      <c r="B29" s="146"/>
      <c r="C29" s="147"/>
      <c r="D29" s="147"/>
      <c r="E29" s="148"/>
      <c r="F29" s="147"/>
      <c r="G29" s="147"/>
      <c r="H29" s="148"/>
      <c r="I29" s="148"/>
      <c r="J29" s="148"/>
    </row>
    <row r="30" spans="2:11" x14ac:dyDescent="0.2">
      <c r="H30" s="153" t="str">
        <f>+H$4</f>
        <v>IQ20</v>
      </c>
      <c r="I30" s="153" t="str">
        <f t="shared" ref="I30:J30" si="9">+I$4</f>
        <v>IIQ20</v>
      </c>
      <c r="J30" s="153" t="str">
        <f t="shared" si="9"/>
        <v>IIIQ20</v>
      </c>
    </row>
    <row r="31" spans="2:11" s="110" customFormat="1" ht="12" thickBot="1" x14ac:dyDescent="0.3">
      <c r="B31" s="141" t="s">
        <v>289</v>
      </c>
      <c r="C31" s="6">
        <v>2015</v>
      </c>
      <c r="D31" s="6">
        <v>2016</v>
      </c>
      <c r="E31" s="6">
        <v>2017</v>
      </c>
      <c r="F31" s="6">
        <v>2018</v>
      </c>
      <c r="G31" s="6">
        <v>2019</v>
      </c>
      <c r="H31" s="6" t="str">
        <f>+H$5</f>
        <v>2020E</v>
      </c>
      <c r="I31" s="6" t="str">
        <f t="shared" ref="I31:J31" si="10">+I$5</f>
        <v>2020E</v>
      </c>
      <c r="J31" s="6" t="str">
        <f t="shared" si="10"/>
        <v>2020E</v>
      </c>
    </row>
    <row r="32" spans="2:11" x14ac:dyDescent="0.2">
      <c r="B32" s="144" t="s">
        <v>2</v>
      </c>
      <c r="C32" s="143">
        <v>3656</v>
      </c>
      <c r="D32" s="143">
        <v>3234</v>
      </c>
      <c r="E32" s="145">
        <v>2172</v>
      </c>
      <c r="F32" s="143">
        <v>8306</v>
      </c>
      <c r="G32" s="143">
        <v>2946</v>
      </c>
      <c r="H32" s="143">
        <v>8769</v>
      </c>
      <c r="I32" s="143">
        <v>2946</v>
      </c>
      <c r="J32" s="143">
        <v>2898</v>
      </c>
    </row>
    <row r="33" spans="2:10" x14ac:dyDescent="0.2">
      <c r="B33" s="144" t="s">
        <v>284</v>
      </c>
      <c r="C33" s="143">
        <v>6718</v>
      </c>
      <c r="D33" s="143">
        <v>3638</v>
      </c>
      <c r="E33" s="145">
        <v>3564</v>
      </c>
      <c r="F33" s="143">
        <v>7693</v>
      </c>
      <c r="G33" s="143">
        <v>4442</v>
      </c>
      <c r="H33" s="143">
        <v>4442</v>
      </c>
      <c r="I33" s="143">
        <v>4442</v>
      </c>
      <c r="J33" s="143">
        <v>4589</v>
      </c>
    </row>
    <row r="34" spans="2:10" x14ac:dyDescent="0.2">
      <c r="B34" s="144" t="s">
        <v>280</v>
      </c>
      <c r="C34" s="143">
        <v>0</v>
      </c>
      <c r="D34" s="143">
        <v>0</v>
      </c>
      <c r="E34" s="145">
        <v>0</v>
      </c>
      <c r="F34" s="143">
        <v>0</v>
      </c>
      <c r="G34" s="143">
        <v>0</v>
      </c>
      <c r="H34" s="143">
        <v>0</v>
      </c>
      <c r="I34" s="143">
        <v>0</v>
      </c>
      <c r="J34" s="143">
        <v>0</v>
      </c>
    </row>
    <row r="35" spans="2:10" ht="12" thickBot="1" x14ac:dyDescent="0.25">
      <c r="B35" s="144" t="s">
        <v>281</v>
      </c>
      <c r="C35" s="143">
        <v>1350</v>
      </c>
      <c r="D35" s="143">
        <v>2364</v>
      </c>
      <c r="E35" s="145">
        <v>1553</v>
      </c>
      <c r="F35" s="143">
        <v>2008</v>
      </c>
      <c r="G35" s="143">
        <v>1976</v>
      </c>
      <c r="H35" s="143">
        <v>0</v>
      </c>
      <c r="I35" s="143">
        <v>0</v>
      </c>
      <c r="J35" s="143">
        <v>0</v>
      </c>
    </row>
    <row r="36" spans="2:10" ht="12" thickBot="1" x14ac:dyDescent="0.25">
      <c r="B36" s="152" t="s">
        <v>293</v>
      </c>
      <c r="C36" s="157">
        <f t="shared" ref="C36:J36" si="11">+SUM(C32:C35)</f>
        <v>11724</v>
      </c>
      <c r="D36" s="157">
        <f t="shared" si="11"/>
        <v>9236</v>
      </c>
      <c r="E36" s="157">
        <f t="shared" si="11"/>
        <v>7289</v>
      </c>
      <c r="F36" s="157">
        <f t="shared" si="11"/>
        <v>18007</v>
      </c>
      <c r="G36" s="157">
        <f t="shared" si="11"/>
        <v>9364</v>
      </c>
      <c r="H36" s="157">
        <f t="shared" si="11"/>
        <v>13211</v>
      </c>
      <c r="I36" s="157">
        <f t="shared" si="11"/>
        <v>7388</v>
      </c>
      <c r="J36" s="157">
        <f t="shared" si="11"/>
        <v>7487</v>
      </c>
    </row>
    <row r="37" spans="2:10" x14ac:dyDescent="0.2">
      <c r="B37" s="146"/>
      <c r="C37" s="147"/>
      <c r="D37" s="147"/>
      <c r="E37" s="148"/>
      <c r="F37" s="147"/>
      <c r="G37" s="147"/>
      <c r="H37" s="148"/>
      <c r="I37" s="148"/>
      <c r="J37" s="148"/>
    </row>
    <row r="38" spans="2:10" x14ac:dyDescent="0.2">
      <c r="H38" s="153" t="str">
        <f>+H$4</f>
        <v>IQ20</v>
      </c>
      <c r="I38" s="153" t="str">
        <f t="shared" ref="I38:J38" si="12">+I$4</f>
        <v>IIQ20</v>
      </c>
      <c r="J38" s="153" t="str">
        <f t="shared" si="12"/>
        <v>IIIQ20</v>
      </c>
    </row>
    <row r="39" spans="2:10" s="110" customFormat="1" ht="12" thickBot="1" x14ac:dyDescent="0.3">
      <c r="B39" s="141" t="s">
        <v>290</v>
      </c>
      <c r="C39" s="6">
        <v>2015</v>
      </c>
      <c r="D39" s="6">
        <v>2016</v>
      </c>
      <c r="E39" s="6">
        <v>2017</v>
      </c>
      <c r="F39" s="6">
        <v>2018</v>
      </c>
      <c r="G39" s="6">
        <v>2019</v>
      </c>
      <c r="H39" s="6" t="str">
        <f>+H$5</f>
        <v>2020E</v>
      </c>
      <c r="I39" s="6" t="str">
        <f t="shared" ref="I39:J39" si="13">+I$5</f>
        <v>2020E</v>
      </c>
      <c r="J39" s="6" t="str">
        <f t="shared" si="13"/>
        <v>2020E</v>
      </c>
    </row>
    <row r="40" spans="2:10" x14ac:dyDescent="0.2">
      <c r="B40" s="144" t="s">
        <v>2</v>
      </c>
      <c r="C40" s="143">
        <v>320359</v>
      </c>
      <c r="D40" s="143">
        <v>329215</v>
      </c>
      <c r="E40" s="145">
        <v>331458</v>
      </c>
      <c r="F40" s="143">
        <v>320134</v>
      </c>
      <c r="G40" s="143">
        <f>332242-G24-G32</f>
        <v>317883</v>
      </c>
      <c r="H40" s="143">
        <v>306217</v>
      </c>
      <c r="I40" s="143">
        <v>312040</v>
      </c>
      <c r="J40" s="143">
        <v>314191</v>
      </c>
    </row>
    <row r="41" spans="2:10" x14ac:dyDescent="0.2">
      <c r="B41" s="144" t="s">
        <v>284</v>
      </c>
      <c r="C41" s="143">
        <v>76588</v>
      </c>
      <c r="D41" s="143">
        <v>79995</v>
      </c>
      <c r="E41" s="145">
        <v>74170</v>
      </c>
      <c r="F41" s="143">
        <v>71390</v>
      </c>
      <c r="G41" s="143">
        <f>66797-G25--G33</f>
        <v>71239</v>
      </c>
      <c r="H41" s="143">
        <v>66608</v>
      </c>
      <c r="I41" s="143">
        <v>65660</v>
      </c>
      <c r="J41" s="143">
        <v>83513</v>
      </c>
    </row>
    <row r="42" spans="2:10" x14ac:dyDescent="0.2">
      <c r="B42" s="144" t="s">
        <v>280</v>
      </c>
      <c r="C42" s="143">
        <v>2938</v>
      </c>
      <c r="D42" s="143">
        <v>4048</v>
      </c>
      <c r="E42" s="145">
        <v>1017</v>
      </c>
      <c r="F42" s="143">
        <v>1017</v>
      </c>
      <c r="G42" s="143">
        <f>1017-G26-G34</f>
        <v>1017</v>
      </c>
      <c r="H42" s="143">
        <v>1017</v>
      </c>
      <c r="I42" s="143">
        <v>1017</v>
      </c>
      <c r="J42" s="143">
        <v>1017</v>
      </c>
    </row>
    <row r="43" spans="2:10" ht="12" thickBot="1" x14ac:dyDescent="0.25">
      <c r="B43" s="144" t="s">
        <v>281</v>
      </c>
      <c r="C43" s="143">
        <v>51216</v>
      </c>
      <c r="D43" s="143">
        <v>49394</v>
      </c>
      <c r="E43" s="145">
        <v>48510</v>
      </c>
      <c r="F43" s="143">
        <v>46486</v>
      </c>
      <c r="G43" s="143">
        <f>47220-G27-G35</f>
        <v>45244</v>
      </c>
      <c r="H43" s="143">
        <v>41519</v>
      </c>
      <c r="I43" s="143">
        <v>41519</v>
      </c>
      <c r="J43" s="143">
        <v>41816</v>
      </c>
    </row>
    <row r="44" spans="2:10" ht="12" thickBot="1" x14ac:dyDescent="0.25">
      <c r="B44" s="152" t="s">
        <v>293</v>
      </c>
      <c r="C44" s="88">
        <f t="shared" ref="C44:J44" si="14">+SUM(C40:C43)</f>
        <v>451101</v>
      </c>
      <c r="D44" s="88">
        <f t="shared" si="14"/>
        <v>462652</v>
      </c>
      <c r="E44" s="157">
        <f t="shared" si="14"/>
        <v>455155</v>
      </c>
      <c r="F44" s="88">
        <f t="shared" si="14"/>
        <v>439027</v>
      </c>
      <c r="G44" s="88">
        <f t="shared" si="14"/>
        <v>435383</v>
      </c>
      <c r="H44" s="88">
        <f t="shared" si="14"/>
        <v>415361</v>
      </c>
      <c r="I44" s="88">
        <f t="shared" si="14"/>
        <v>420236</v>
      </c>
      <c r="J44" s="88">
        <f t="shared" si="14"/>
        <v>440537</v>
      </c>
    </row>
    <row r="45" spans="2:10" ht="12" thickBot="1" x14ac:dyDescent="0.25">
      <c r="B45" s="146"/>
      <c r="C45" s="147"/>
      <c r="D45" s="147"/>
      <c r="E45" s="148"/>
      <c r="F45" s="147"/>
      <c r="G45" s="147"/>
      <c r="H45" s="148"/>
      <c r="I45" s="148"/>
      <c r="J45" s="148"/>
    </row>
    <row r="46" spans="2:10" s="120" customFormat="1" ht="12" thickBot="1" x14ac:dyDescent="0.3">
      <c r="B46" s="154" t="s">
        <v>291</v>
      </c>
      <c r="C46" s="155">
        <f t="shared" ref="C46:J46" si="15">+C44+C36+C28</f>
        <v>462825</v>
      </c>
      <c r="D46" s="155">
        <f t="shared" si="15"/>
        <v>471888</v>
      </c>
      <c r="E46" s="180">
        <f t="shared" si="15"/>
        <v>468481</v>
      </c>
      <c r="F46" s="155">
        <f t="shared" si="15"/>
        <v>457034</v>
      </c>
      <c r="G46" s="155">
        <f t="shared" si="15"/>
        <v>456160</v>
      </c>
      <c r="H46" s="155">
        <f t="shared" si="15"/>
        <v>440942</v>
      </c>
      <c r="I46" s="155">
        <f t="shared" si="15"/>
        <v>439994</v>
      </c>
      <c r="J46" s="155">
        <f t="shared" si="15"/>
        <v>458001</v>
      </c>
    </row>
    <row r="47" spans="2:10" ht="12" thickBot="1" x14ac:dyDescent="0.25">
      <c r="B47" s="159" t="s">
        <v>293</v>
      </c>
      <c r="C47" s="160">
        <f>+C46+C20</f>
        <v>751118</v>
      </c>
      <c r="D47" s="160">
        <f t="shared" ref="D47:J47" si="16">+D46+D20</f>
        <v>754217</v>
      </c>
      <c r="E47" s="181">
        <f t="shared" si="16"/>
        <v>764505</v>
      </c>
      <c r="F47" s="160">
        <f t="shared" si="16"/>
        <v>744230</v>
      </c>
      <c r="G47" s="160">
        <f t="shared" si="16"/>
        <v>740499</v>
      </c>
      <c r="H47" s="160">
        <f t="shared" si="16"/>
        <v>730480</v>
      </c>
      <c r="I47" s="160">
        <f t="shared" si="16"/>
        <v>730395</v>
      </c>
      <c r="J47" s="160">
        <f t="shared" si="16"/>
        <v>759417</v>
      </c>
    </row>
    <row r="48" spans="2:10" x14ac:dyDescent="0.2">
      <c r="B48" s="146"/>
      <c r="C48" s="147"/>
      <c r="D48" s="147"/>
      <c r="E48" s="148"/>
      <c r="F48" s="147"/>
      <c r="G48" s="147"/>
      <c r="H48" s="148"/>
      <c r="I48" s="148"/>
      <c r="J48" s="148"/>
    </row>
    <row r="49" spans="2:10" x14ac:dyDescent="0.2">
      <c r="H49" s="153" t="str">
        <f>+H$4</f>
        <v>IQ20</v>
      </c>
      <c r="I49" s="153" t="str">
        <f t="shared" ref="I49:J49" si="17">+I$4</f>
        <v>IIQ20</v>
      </c>
      <c r="J49" s="153" t="str">
        <f t="shared" si="17"/>
        <v>IIIQ20</v>
      </c>
    </row>
    <row r="50" spans="2:10" s="110" customFormat="1" ht="12" thickBot="1" x14ac:dyDescent="0.3">
      <c r="B50" s="141" t="s">
        <v>292</v>
      </c>
      <c r="C50" s="6">
        <v>2015</v>
      </c>
      <c r="D50" s="6">
        <v>2016</v>
      </c>
      <c r="E50" s="6">
        <v>2017</v>
      </c>
      <c r="F50" s="6">
        <v>2018</v>
      </c>
      <c r="G50" s="6">
        <v>2019</v>
      </c>
      <c r="H50" s="6" t="str">
        <f>+H$5</f>
        <v>2020E</v>
      </c>
      <c r="I50" s="6" t="str">
        <f t="shared" ref="I50:J50" si="18">+I$5</f>
        <v>2020E</v>
      </c>
      <c r="J50" s="6" t="str">
        <f t="shared" si="18"/>
        <v>2020E</v>
      </c>
    </row>
    <row r="51" spans="2:10" x14ac:dyDescent="0.2">
      <c r="B51" s="144" t="s">
        <v>2</v>
      </c>
      <c r="C51" s="145">
        <v>120162</v>
      </c>
      <c r="D51" s="145">
        <v>106200</v>
      </c>
      <c r="E51" s="145">
        <v>116852</v>
      </c>
      <c r="F51" s="145">
        <v>111705</v>
      </c>
      <c r="G51" s="145">
        <v>131125</v>
      </c>
      <c r="H51" s="150">
        <v>139603</v>
      </c>
      <c r="I51" s="150">
        <v>139603</v>
      </c>
      <c r="J51" s="150">
        <v>138781</v>
      </c>
    </row>
    <row r="52" spans="2:10" x14ac:dyDescent="0.2">
      <c r="B52" s="151" t="s">
        <v>284</v>
      </c>
      <c r="C52" s="145">
        <v>68919</v>
      </c>
      <c r="D52" s="145">
        <v>51000</v>
      </c>
      <c r="E52" s="145">
        <v>57583.999999999993</v>
      </c>
      <c r="F52" s="145">
        <v>65753</v>
      </c>
      <c r="G52" s="145">
        <v>94526</v>
      </c>
      <c r="H52" s="150">
        <v>104385</v>
      </c>
      <c r="I52" s="150">
        <v>105277</v>
      </c>
      <c r="J52" s="150">
        <v>107925</v>
      </c>
    </row>
    <row r="53" spans="2:10" x14ac:dyDescent="0.2">
      <c r="B53" s="151" t="s">
        <v>280</v>
      </c>
      <c r="C53" s="145">
        <v>16335.999999999998</v>
      </c>
      <c r="D53" s="145">
        <v>16000</v>
      </c>
      <c r="E53" s="145">
        <v>16000</v>
      </c>
      <c r="F53" s="145">
        <v>14004</v>
      </c>
      <c r="G53" s="145">
        <v>15060</v>
      </c>
      <c r="H53" s="150">
        <v>13875</v>
      </c>
      <c r="I53" s="150">
        <v>13875</v>
      </c>
      <c r="J53" s="150">
        <v>14120</v>
      </c>
    </row>
    <row r="54" spans="2:10" ht="12" thickBot="1" x14ac:dyDescent="0.25">
      <c r="B54" s="151" t="s">
        <v>281</v>
      </c>
      <c r="C54" s="145">
        <v>5711</v>
      </c>
      <c r="D54" s="145">
        <v>6000</v>
      </c>
      <c r="E54" s="145">
        <v>7261</v>
      </c>
      <c r="F54" s="145">
        <v>7263</v>
      </c>
      <c r="G54" s="145">
        <v>7554</v>
      </c>
      <c r="H54" s="150">
        <v>10295</v>
      </c>
      <c r="I54" s="150">
        <v>10295</v>
      </c>
      <c r="J54" s="150">
        <v>10295</v>
      </c>
    </row>
    <row r="55" spans="2:10" ht="12" thickBot="1" x14ac:dyDescent="0.25">
      <c r="B55" s="152" t="s">
        <v>5</v>
      </c>
      <c r="C55" s="88">
        <f t="shared" ref="C55:J55" si="19">+SUM(C51:C54)</f>
        <v>211128</v>
      </c>
      <c r="D55" s="88">
        <f t="shared" si="19"/>
        <v>179200</v>
      </c>
      <c r="E55" s="157">
        <f t="shared" si="19"/>
        <v>197697</v>
      </c>
      <c r="F55" s="88">
        <f t="shared" si="19"/>
        <v>198725</v>
      </c>
      <c r="G55" s="88">
        <f t="shared" si="19"/>
        <v>248265</v>
      </c>
      <c r="H55" s="88">
        <f t="shared" si="19"/>
        <v>268158</v>
      </c>
      <c r="I55" s="88">
        <f t="shared" si="19"/>
        <v>269050</v>
      </c>
      <c r="J55" s="88">
        <f t="shared" si="19"/>
        <v>271121</v>
      </c>
    </row>
  </sheetData>
  <mergeCells count="1">
    <mergeCell ref="H3:J3"/>
  </mergeCells>
  <pageMargins left="0.7" right="0.7" top="0.75" bottom="0.75" header="0.3" footer="0.3"/>
  <pageSetup paperSize="9" orientation="portrait" r:id="rId1"/>
  <ignoredErrors>
    <ignoredError sqref="C10 D10:G10 I10 C18:J18 C28:J31 C44:I44 C36:J36 C32:I32 C33:I33 C34:I34 C35:I35 C55:J5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28-50F8-4426-924B-8C1EF3AA488A}">
  <dimension ref="B1:D125"/>
  <sheetViews>
    <sheetView showGridLines="0" workbookViewId="0">
      <selection activeCell="B21" sqref="B21"/>
    </sheetView>
  </sheetViews>
  <sheetFormatPr baseColWidth="10" defaultRowHeight="15" x14ac:dyDescent="0.25"/>
  <cols>
    <col min="1" max="1" width="3.7109375" customWidth="1"/>
    <col min="2" max="2" width="54.7109375" bestFit="1" customWidth="1"/>
  </cols>
  <sheetData>
    <row r="1" spans="2:4" ht="11.25" customHeight="1" x14ac:dyDescent="0.25"/>
    <row r="2" spans="2:4" ht="30.75" customHeight="1" x14ac:dyDescent="0.25">
      <c r="B2" s="63" t="s">
        <v>239</v>
      </c>
    </row>
    <row r="3" spans="2:4" ht="12.75" customHeight="1" x14ac:dyDescent="0.25"/>
    <row r="4" spans="2:4" ht="12.75" customHeight="1" x14ac:dyDescent="0.25"/>
    <row r="5" spans="2:4" s="108" customFormat="1" ht="11.25" customHeight="1" x14ac:dyDescent="0.2">
      <c r="B5" s="193" t="s">
        <v>275</v>
      </c>
      <c r="C5" s="193"/>
      <c r="D5" s="193"/>
    </row>
    <row r="6" spans="2:4" s="108" customFormat="1" ht="11.25" customHeight="1" x14ac:dyDescent="0.2">
      <c r="B6" s="176"/>
      <c r="C6" s="172">
        <v>2020</v>
      </c>
      <c r="D6" s="172">
        <v>2019</v>
      </c>
    </row>
    <row r="7" spans="2:4" s="108" customFormat="1" ht="11.25" customHeight="1" x14ac:dyDescent="0.2">
      <c r="B7" s="43" t="s">
        <v>177</v>
      </c>
      <c r="C7" s="9">
        <f>+IS!C30</f>
        <v>-7421</v>
      </c>
      <c r="D7" s="9">
        <f>+IS!E30</f>
        <v>-14523</v>
      </c>
    </row>
    <row r="8" spans="2:4" s="108" customFormat="1" ht="11.25" customHeight="1" x14ac:dyDescent="0.2">
      <c r="B8" s="55" t="s">
        <v>240</v>
      </c>
      <c r="C8" s="11">
        <f>-IS!C29</f>
        <v>-17180</v>
      </c>
      <c r="D8" s="11">
        <f>-IS!E29</f>
        <v>-3680</v>
      </c>
    </row>
    <row r="9" spans="2:4" s="108" customFormat="1" ht="11.25" customHeight="1" x14ac:dyDescent="0.2">
      <c r="B9" s="43" t="s">
        <v>241</v>
      </c>
      <c r="C9" s="9">
        <f>-IS!C27</f>
        <v>3302</v>
      </c>
      <c r="D9" s="9">
        <f>-IS!E27</f>
        <v>-3204</v>
      </c>
    </row>
    <row r="10" spans="2:4" s="108" customFormat="1" ht="11.25" customHeight="1" x14ac:dyDescent="0.2">
      <c r="B10" s="55" t="s">
        <v>242</v>
      </c>
      <c r="C10" s="11">
        <f>-IS!C25</f>
        <v>33889</v>
      </c>
      <c r="D10" s="11">
        <f>-IS!E25</f>
        <v>20489</v>
      </c>
    </row>
    <row r="11" spans="2:4" s="108" customFormat="1" ht="11.25" customHeight="1" x14ac:dyDescent="0.2">
      <c r="B11" s="43" t="s">
        <v>243</v>
      </c>
      <c r="C11" s="9">
        <f>-IS!C19</f>
        <v>-1307</v>
      </c>
      <c r="D11" s="9">
        <f>-IS!E19</f>
        <v>1941</v>
      </c>
    </row>
    <row r="12" spans="2:4" s="108" customFormat="1" ht="11.25" customHeight="1" x14ac:dyDescent="0.2">
      <c r="B12" s="55" t="s">
        <v>244</v>
      </c>
      <c r="C12" s="11">
        <v>12549</v>
      </c>
      <c r="D12" s="11">
        <v>8290</v>
      </c>
    </row>
    <row r="13" spans="2:4" s="108" customFormat="1" ht="11.25" customHeight="1" x14ac:dyDescent="0.2">
      <c r="B13" s="56" t="s">
        <v>245</v>
      </c>
      <c r="C13" s="49">
        <f>+SUM(C7:C12)</f>
        <v>23832</v>
      </c>
      <c r="D13" s="49">
        <f>+SUM(D7:D12)</f>
        <v>9313</v>
      </c>
    </row>
    <row r="14" spans="2:4" s="108" customFormat="1" ht="11.25" customHeight="1" x14ac:dyDescent="0.2">
      <c r="B14" s="55" t="s">
        <v>272</v>
      </c>
      <c r="C14" s="2">
        <v>618</v>
      </c>
      <c r="D14" s="11">
        <v>8490</v>
      </c>
    </row>
    <row r="15" spans="2:4" s="108" customFormat="1" ht="11.25" customHeight="1" x14ac:dyDescent="0.2">
      <c r="B15" s="43" t="s">
        <v>273</v>
      </c>
      <c r="C15" s="15" t="s">
        <v>1</v>
      </c>
      <c r="D15" s="9">
        <v>1462</v>
      </c>
    </row>
    <row r="16" spans="2:4" s="108" customFormat="1" ht="11.25" customHeight="1" x14ac:dyDescent="0.2">
      <c r="B16" s="55" t="s">
        <v>274</v>
      </c>
      <c r="C16" s="11">
        <f>-IS!C16</f>
        <v>2344</v>
      </c>
      <c r="D16" s="11" t="s">
        <v>1</v>
      </c>
    </row>
    <row r="17" spans="2:4" s="108" customFormat="1" ht="11.25" customHeight="1" x14ac:dyDescent="0.2">
      <c r="B17" s="43" t="s">
        <v>246</v>
      </c>
      <c r="C17" s="15">
        <v>-235</v>
      </c>
      <c r="D17" s="15">
        <v>-434</v>
      </c>
    </row>
    <row r="18" spans="2:4" s="108" customFormat="1" ht="11.25" customHeight="1" x14ac:dyDescent="0.2">
      <c r="B18" s="59" t="s">
        <v>247</v>
      </c>
      <c r="C18" s="7">
        <f>+SUM(C13:C17)</f>
        <v>26559</v>
      </c>
      <c r="D18" s="7">
        <f>+SUM(D13:D17)</f>
        <v>18831</v>
      </c>
    </row>
    <row r="19" spans="2:4" s="108" customFormat="1" ht="11.25" customHeight="1" x14ac:dyDescent="0.2"/>
    <row r="20" spans="2:4" s="108" customFormat="1" ht="11.25" customHeight="1" x14ac:dyDescent="0.2"/>
    <row r="21" spans="2:4" s="108" customFormat="1" ht="11.25" customHeight="1" x14ac:dyDescent="0.2"/>
    <row r="22" spans="2:4" s="108" customFormat="1" ht="11.25" customHeight="1" x14ac:dyDescent="0.2"/>
    <row r="23" spans="2:4" s="108" customFormat="1" ht="11.25" customHeight="1" x14ac:dyDescent="0.2"/>
    <row r="24" spans="2:4" s="108" customFormat="1" ht="11.25" customHeight="1" x14ac:dyDescent="0.2"/>
    <row r="25" spans="2:4" s="108" customFormat="1" ht="11.25" customHeight="1" x14ac:dyDescent="0.2"/>
    <row r="26" spans="2:4" s="108" customFormat="1" ht="11.25" customHeight="1" x14ac:dyDescent="0.2"/>
    <row r="27" spans="2:4" s="108" customFormat="1" ht="11.25" customHeight="1" x14ac:dyDescent="0.2"/>
    <row r="28" spans="2:4" s="108" customFormat="1" ht="11.25" customHeight="1" x14ac:dyDescent="0.2"/>
    <row r="29" spans="2:4" s="108" customFormat="1" ht="11.25" customHeight="1" x14ac:dyDescent="0.2"/>
    <row r="30" spans="2:4" s="108" customFormat="1" ht="11.25" customHeight="1" x14ac:dyDescent="0.2"/>
    <row r="31" spans="2:4" s="108" customFormat="1" ht="11.25" customHeight="1" x14ac:dyDescent="0.2"/>
    <row r="32" spans="2:4" s="108" customFormat="1" ht="11.25" customHeight="1" x14ac:dyDescent="0.2"/>
    <row r="33" s="108" customFormat="1" ht="11.25" customHeight="1" x14ac:dyDescent="0.2"/>
    <row r="34" s="108" customFormat="1" ht="11.25" customHeight="1" x14ac:dyDescent="0.2"/>
    <row r="35" s="108" customFormat="1" ht="11.25" customHeight="1" x14ac:dyDescent="0.2"/>
    <row r="36" s="108" customFormat="1" ht="11.25" customHeight="1" x14ac:dyDescent="0.2"/>
    <row r="37" s="108" customFormat="1" ht="11.25" customHeight="1" x14ac:dyDescent="0.2"/>
    <row r="38" s="108" customFormat="1" ht="11.25" customHeight="1" x14ac:dyDescent="0.2"/>
    <row r="39" s="108" customFormat="1" ht="11.25" customHeight="1" x14ac:dyDescent="0.2"/>
    <row r="40" s="108" customFormat="1" ht="11.25" customHeight="1" x14ac:dyDescent="0.2"/>
    <row r="41" s="108" customFormat="1" ht="11.25" customHeight="1" x14ac:dyDescent="0.2"/>
    <row r="42" s="108" customFormat="1" ht="11.25" customHeight="1" x14ac:dyDescent="0.2"/>
    <row r="43" s="108" customFormat="1" ht="11.25" customHeight="1" x14ac:dyDescent="0.2"/>
    <row r="44" s="108" customFormat="1" ht="11.25" customHeight="1" x14ac:dyDescent="0.2"/>
    <row r="45" s="108" customFormat="1" ht="11.25" customHeight="1" x14ac:dyDescent="0.2"/>
    <row r="46" s="108" customFormat="1" ht="11.25" customHeight="1" x14ac:dyDescent="0.2"/>
    <row r="47" s="108" customFormat="1" ht="11.25" customHeight="1" x14ac:dyDescent="0.2"/>
    <row r="48" s="108" customFormat="1" ht="11.25" customHeight="1" x14ac:dyDescent="0.2"/>
    <row r="49" s="108" customFormat="1" ht="11.25" customHeight="1" x14ac:dyDescent="0.2"/>
    <row r="50" s="108" customFormat="1" ht="11.25" customHeight="1" x14ac:dyDescent="0.2"/>
    <row r="51" s="108" customFormat="1" ht="11.25" customHeight="1" x14ac:dyDescent="0.2"/>
    <row r="52" s="108" customFormat="1" ht="11.25" customHeight="1" x14ac:dyDescent="0.2"/>
    <row r="53" s="108" customFormat="1" ht="11.25" customHeight="1" x14ac:dyDescent="0.2"/>
    <row r="54" s="108" customFormat="1" ht="11.25" customHeight="1" x14ac:dyDescent="0.2"/>
    <row r="55" s="108" customFormat="1" ht="11.25" customHeight="1" x14ac:dyDescent="0.2"/>
    <row r="56" s="108" customFormat="1" ht="11.25" customHeight="1" x14ac:dyDescent="0.2"/>
    <row r="57" s="108" customFormat="1" ht="11.25" customHeight="1" x14ac:dyDescent="0.2"/>
    <row r="58" s="108" customFormat="1" ht="11.25" customHeight="1" x14ac:dyDescent="0.2"/>
    <row r="59" s="108" customFormat="1" ht="11.25" customHeight="1" x14ac:dyDescent="0.2"/>
    <row r="60" s="108" customFormat="1" ht="11.25" customHeight="1" x14ac:dyDescent="0.2"/>
    <row r="61" s="108" customFormat="1" ht="11.25" customHeight="1" x14ac:dyDescent="0.2"/>
    <row r="62" s="108" customFormat="1" ht="11.25" customHeight="1" x14ac:dyDescent="0.2"/>
    <row r="63" s="108" customFormat="1" ht="11.25" customHeight="1" x14ac:dyDescent="0.2"/>
    <row r="64" s="108" customFormat="1" ht="11.25" customHeight="1" x14ac:dyDescent="0.2"/>
    <row r="65" s="108" customFormat="1" ht="11.25" customHeight="1" x14ac:dyDescent="0.2"/>
    <row r="66" s="108" customFormat="1" ht="11.25" customHeight="1" x14ac:dyDescent="0.2"/>
    <row r="67" s="108" customFormat="1" ht="11.25" customHeight="1" x14ac:dyDescent="0.2"/>
    <row r="68" s="108" customFormat="1" ht="11.25" customHeight="1" x14ac:dyDescent="0.2"/>
    <row r="69" s="108" customFormat="1" ht="11.25" customHeight="1" x14ac:dyDescent="0.2"/>
    <row r="70" s="108" customFormat="1" ht="11.25" customHeight="1" x14ac:dyDescent="0.2"/>
    <row r="71" s="108" customFormat="1" ht="11.25" customHeight="1" x14ac:dyDescent="0.2"/>
    <row r="72" s="108" customFormat="1" ht="11.25" customHeight="1" x14ac:dyDescent="0.2"/>
    <row r="73" s="108" customFormat="1" ht="11.25" customHeight="1" x14ac:dyDescent="0.2"/>
    <row r="74" s="108" customFormat="1" ht="11.25" customHeight="1" x14ac:dyDescent="0.2"/>
    <row r="75" s="108" customFormat="1" ht="11.25" customHeight="1" x14ac:dyDescent="0.2"/>
    <row r="76" s="108" customFormat="1" ht="11.25" customHeight="1" x14ac:dyDescent="0.2"/>
    <row r="77" s="108" customFormat="1" ht="11.25" customHeight="1" x14ac:dyDescent="0.2"/>
    <row r="78" s="108" customFormat="1" ht="11.25" customHeight="1" x14ac:dyDescent="0.2"/>
    <row r="79" s="108" customFormat="1" ht="11.25" customHeight="1" x14ac:dyDescent="0.2"/>
    <row r="80" s="108" customFormat="1" ht="11.25" customHeight="1" x14ac:dyDescent="0.2"/>
    <row r="81" s="108" customFormat="1" ht="11.25" customHeight="1" x14ac:dyDescent="0.2"/>
    <row r="82" s="108" customFormat="1" ht="11.25" customHeight="1" x14ac:dyDescent="0.2"/>
    <row r="83" s="108" customFormat="1" ht="11.25" customHeight="1" x14ac:dyDescent="0.2"/>
    <row r="84" s="108" customFormat="1" ht="11.25" customHeight="1" x14ac:dyDescent="0.2"/>
    <row r="85" s="108" customFormat="1" ht="11.25" customHeight="1" x14ac:dyDescent="0.2"/>
    <row r="86" s="108" customFormat="1" ht="11.25" customHeight="1" x14ac:dyDescent="0.2"/>
    <row r="87" s="108" customFormat="1" ht="11.25" customHeight="1" x14ac:dyDescent="0.2"/>
    <row r="88" s="108" customFormat="1" ht="11.25" customHeight="1" x14ac:dyDescent="0.2"/>
    <row r="89" s="108" customFormat="1" ht="11.25" customHeight="1" x14ac:dyDescent="0.2"/>
    <row r="90" s="108" customFormat="1" ht="11.25" customHeight="1" x14ac:dyDescent="0.2"/>
    <row r="91" s="108" customFormat="1" ht="11.25" customHeight="1" x14ac:dyDescent="0.2"/>
    <row r="92" s="108" customFormat="1" ht="11.25" customHeight="1" x14ac:dyDescent="0.2"/>
    <row r="93" s="108" customFormat="1" ht="11.25" customHeight="1" x14ac:dyDescent="0.2"/>
    <row r="94" s="108" customFormat="1" ht="11.25" customHeight="1" x14ac:dyDescent="0.2"/>
    <row r="95" s="108" customFormat="1" ht="11.25" customHeight="1" x14ac:dyDescent="0.2"/>
    <row r="96" s="108" customFormat="1" ht="11.25" customHeight="1" x14ac:dyDescent="0.2"/>
    <row r="97" s="108" customFormat="1" ht="11.25" customHeight="1" x14ac:dyDescent="0.2"/>
    <row r="98" s="108" customFormat="1" ht="11.25" customHeight="1" x14ac:dyDescent="0.2"/>
    <row r="99" s="108" customFormat="1" ht="11.25" customHeight="1" x14ac:dyDescent="0.2"/>
    <row r="100" s="108" customFormat="1" ht="11.25" customHeight="1" x14ac:dyDescent="0.2"/>
    <row r="101" s="108" customFormat="1" ht="11.25" customHeight="1" x14ac:dyDescent="0.2"/>
    <row r="102" s="108" customFormat="1" ht="11.25" customHeight="1" x14ac:dyDescent="0.2"/>
    <row r="103" s="108" customFormat="1" ht="11.25" customHeight="1" x14ac:dyDescent="0.2"/>
    <row r="104" s="108" customFormat="1" ht="11.25" customHeight="1" x14ac:dyDescent="0.2"/>
    <row r="105" s="108" customFormat="1" ht="11.25" customHeight="1" x14ac:dyDescent="0.2"/>
    <row r="106" s="108" customFormat="1" ht="11.25" customHeight="1" x14ac:dyDescent="0.2"/>
    <row r="107" s="108" customFormat="1" ht="11.25" customHeight="1" x14ac:dyDescent="0.2"/>
    <row r="108" s="108" customFormat="1" ht="11.25" customHeight="1" x14ac:dyDescent="0.2"/>
    <row r="109" s="108" customFormat="1" ht="11.25" customHeight="1" x14ac:dyDescent="0.2"/>
    <row r="110" s="108" customFormat="1" ht="11.25" customHeight="1" x14ac:dyDescent="0.2"/>
    <row r="111" s="108" customFormat="1" ht="11.25" customHeight="1" x14ac:dyDescent="0.2"/>
    <row r="112" s="108" customFormat="1" ht="11.25" customHeight="1" x14ac:dyDescent="0.2"/>
    <row r="113" s="108" customFormat="1" ht="11.25" customHeight="1" x14ac:dyDescent="0.2"/>
    <row r="114" s="108" customFormat="1" ht="11.25" customHeight="1" x14ac:dyDescent="0.2"/>
    <row r="115" s="108" customFormat="1" ht="11.25" customHeight="1" x14ac:dyDescent="0.2"/>
    <row r="116" s="108" customFormat="1" ht="11.25" customHeight="1" x14ac:dyDescent="0.2"/>
    <row r="117" s="108" customFormat="1" ht="11.25" customHeight="1" x14ac:dyDescent="0.2"/>
    <row r="118" s="108" customFormat="1" ht="11.25" customHeight="1" x14ac:dyDescent="0.2"/>
    <row r="119" s="108" customFormat="1" ht="11.25" customHeight="1" x14ac:dyDescent="0.2"/>
    <row r="120" s="108" customFormat="1" ht="11.25" customHeight="1" x14ac:dyDescent="0.2"/>
    <row r="121" s="108" customFormat="1" ht="11.25" customHeight="1" x14ac:dyDescent="0.2"/>
    <row r="122" s="108" customFormat="1" ht="11.25" customHeight="1" x14ac:dyDescent="0.2"/>
    <row r="123" s="108" customFormat="1" ht="11.25" customHeight="1" x14ac:dyDescent="0.2"/>
    <row r="124" s="108" customFormat="1" ht="11.25" customHeight="1" x14ac:dyDescent="0.2"/>
    <row r="125" s="108" customFormat="1" ht="11.25" customHeight="1" x14ac:dyDescent="0.2"/>
  </sheetData>
  <mergeCells count="1"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949-42E6-4785-BAB2-1C5FC49FB43D}">
  <dimension ref="B1:D65"/>
  <sheetViews>
    <sheetView showGridLines="0" workbookViewId="0"/>
  </sheetViews>
  <sheetFormatPr baseColWidth="10" defaultRowHeight="11.25" x14ac:dyDescent="0.2"/>
  <cols>
    <col min="1" max="1" width="3.7109375" style="108" customWidth="1"/>
    <col min="2" max="2" width="49.28515625" style="108" bestFit="1" customWidth="1"/>
    <col min="3" max="16384" width="11.42578125" style="108"/>
  </cols>
  <sheetData>
    <row r="1" spans="2:4" ht="11.25" customHeight="1" x14ac:dyDescent="0.2"/>
    <row r="2" spans="2:4" ht="30.75" customHeight="1" x14ac:dyDescent="0.2">
      <c r="B2" s="183" t="s">
        <v>294</v>
      </c>
      <c r="C2" s="183"/>
      <c r="D2" s="183"/>
    </row>
    <row r="3" spans="2:4" ht="12.75" x14ac:dyDescent="0.2">
      <c r="B3" s="184"/>
      <c r="C3" s="184"/>
      <c r="D3" s="184"/>
    </row>
    <row r="4" spans="2:4" ht="12.75" x14ac:dyDescent="0.2">
      <c r="B4" s="185"/>
      <c r="C4" s="185"/>
      <c r="D4" s="185"/>
    </row>
    <row r="5" spans="2:4" ht="12" thickBot="1" x14ac:dyDescent="0.25">
      <c r="B5" s="5" t="s">
        <v>163</v>
      </c>
      <c r="C5" s="6" t="s">
        <v>248</v>
      </c>
      <c r="D5" s="6" t="s">
        <v>59</v>
      </c>
    </row>
    <row r="6" spans="2:4" x14ac:dyDescent="0.2">
      <c r="B6" s="59" t="s">
        <v>8</v>
      </c>
      <c r="C6" s="110"/>
      <c r="D6" s="110"/>
    </row>
    <row r="7" spans="2:4" x14ac:dyDescent="0.2">
      <c r="B7" s="59" t="s">
        <v>9</v>
      </c>
      <c r="C7" s="110"/>
      <c r="D7" s="110"/>
    </row>
    <row r="8" spans="2:4" x14ac:dyDescent="0.2">
      <c r="B8" s="55" t="s">
        <v>10</v>
      </c>
      <c r="C8" s="112">
        <v>177496</v>
      </c>
      <c r="D8" s="113">
        <v>317928</v>
      </c>
    </row>
    <row r="9" spans="2:4" x14ac:dyDescent="0.2">
      <c r="B9" s="55" t="s">
        <v>11</v>
      </c>
      <c r="C9" s="112">
        <v>55556</v>
      </c>
      <c r="D9" s="113">
        <v>51347</v>
      </c>
    </row>
    <row r="10" spans="2:4" x14ac:dyDescent="0.2">
      <c r="B10" s="55" t="s">
        <v>12</v>
      </c>
      <c r="C10" s="112">
        <v>4319</v>
      </c>
      <c r="D10" s="113">
        <v>7454</v>
      </c>
    </row>
    <row r="11" spans="2:4" x14ac:dyDescent="0.2">
      <c r="B11" s="55" t="s">
        <v>13</v>
      </c>
      <c r="C11" s="112">
        <v>24774</v>
      </c>
      <c r="D11" s="113">
        <v>24691</v>
      </c>
    </row>
    <row r="12" spans="2:4" x14ac:dyDescent="0.2">
      <c r="B12" s="66" t="s">
        <v>14</v>
      </c>
      <c r="C12" s="112">
        <v>19722</v>
      </c>
      <c r="D12" s="114" t="s">
        <v>0</v>
      </c>
    </row>
    <row r="13" spans="2:4" x14ac:dyDescent="0.2">
      <c r="B13" s="55" t="s">
        <v>15</v>
      </c>
      <c r="C13" s="112">
        <v>1571</v>
      </c>
      <c r="D13" s="113">
        <v>1713</v>
      </c>
    </row>
    <row r="14" spans="2:4" x14ac:dyDescent="0.2">
      <c r="B14" s="55" t="s">
        <v>16</v>
      </c>
      <c r="C14" s="115" t="s">
        <v>0</v>
      </c>
      <c r="D14" s="114">
        <v>30</v>
      </c>
    </row>
    <row r="15" spans="2:4" x14ac:dyDescent="0.2">
      <c r="B15" s="55" t="s">
        <v>17</v>
      </c>
      <c r="C15" s="112">
        <v>67595</v>
      </c>
      <c r="D15" s="113">
        <v>42582</v>
      </c>
    </row>
    <row r="16" spans="2:4" x14ac:dyDescent="0.2">
      <c r="B16" s="55" t="s">
        <v>18</v>
      </c>
      <c r="C16" s="115">
        <v>674</v>
      </c>
      <c r="D16" s="114">
        <v>734</v>
      </c>
    </row>
    <row r="17" spans="2:4" x14ac:dyDescent="0.2">
      <c r="B17" s="55" t="s">
        <v>19</v>
      </c>
      <c r="C17" s="115">
        <v>50</v>
      </c>
      <c r="D17" s="114">
        <v>255</v>
      </c>
    </row>
    <row r="18" spans="2:4" x14ac:dyDescent="0.2">
      <c r="B18" s="55" t="s">
        <v>20</v>
      </c>
      <c r="C18" s="115">
        <v>760</v>
      </c>
      <c r="D18" s="113">
        <v>4314</v>
      </c>
    </row>
    <row r="19" spans="2:4" x14ac:dyDescent="0.2">
      <c r="B19" s="55" t="s">
        <v>21</v>
      </c>
      <c r="C19" s="112">
        <v>24710</v>
      </c>
      <c r="D19" s="113">
        <v>20616</v>
      </c>
    </row>
    <row r="20" spans="2:4" x14ac:dyDescent="0.2">
      <c r="B20" s="55" t="s">
        <v>22</v>
      </c>
      <c r="C20" s="112">
        <v>3206</v>
      </c>
      <c r="D20" s="113">
        <v>3918</v>
      </c>
    </row>
    <row r="21" spans="2:4" x14ac:dyDescent="0.2">
      <c r="B21" s="55" t="s">
        <v>23</v>
      </c>
      <c r="C21" s="115" t="s">
        <v>0</v>
      </c>
      <c r="D21" s="113">
        <v>5667</v>
      </c>
    </row>
    <row r="22" spans="2:4" ht="12" thickBot="1" x14ac:dyDescent="0.25">
      <c r="B22" s="55" t="s">
        <v>24</v>
      </c>
      <c r="C22" s="115">
        <v>134</v>
      </c>
      <c r="D22" s="114">
        <v>145</v>
      </c>
    </row>
    <row r="23" spans="2:4" ht="12" thickBot="1" x14ac:dyDescent="0.25">
      <c r="B23" s="64" t="s">
        <v>25</v>
      </c>
      <c r="C23" s="116">
        <f>+SUM(C8:C22)</f>
        <v>380567</v>
      </c>
      <c r="D23" s="116">
        <f>+SUM(D8:D22)</f>
        <v>481394</v>
      </c>
    </row>
    <row r="24" spans="2:4" x14ac:dyDescent="0.2">
      <c r="B24" s="59" t="s">
        <v>26</v>
      </c>
      <c r="C24" s="110"/>
      <c r="D24" s="110"/>
    </row>
    <row r="25" spans="2:4" x14ac:dyDescent="0.2">
      <c r="B25" s="55" t="s">
        <v>27</v>
      </c>
      <c r="C25" s="112">
        <v>1935</v>
      </c>
      <c r="D25" s="114">
        <v>496</v>
      </c>
    </row>
    <row r="26" spans="2:4" x14ac:dyDescent="0.2">
      <c r="B26" s="55" t="s">
        <v>28</v>
      </c>
      <c r="C26" s="112">
        <v>5551</v>
      </c>
      <c r="D26" s="113">
        <v>3601</v>
      </c>
    </row>
    <row r="27" spans="2:4" x14ac:dyDescent="0.2">
      <c r="B27" s="55" t="s">
        <v>29</v>
      </c>
      <c r="C27" s="112">
        <v>6473</v>
      </c>
      <c r="D27" s="113">
        <v>6076</v>
      </c>
    </row>
    <row r="28" spans="2:4" x14ac:dyDescent="0.2">
      <c r="B28" s="55" t="s">
        <v>20</v>
      </c>
      <c r="C28" s="112">
        <v>6637</v>
      </c>
      <c r="D28" s="113">
        <v>5942</v>
      </c>
    </row>
    <row r="29" spans="2:4" x14ac:dyDescent="0.2">
      <c r="B29" s="55" t="s">
        <v>19</v>
      </c>
      <c r="C29" s="115">
        <v>357</v>
      </c>
      <c r="D29" s="114">
        <v>527</v>
      </c>
    </row>
    <row r="30" spans="2:4" x14ac:dyDescent="0.2">
      <c r="B30" s="55" t="s">
        <v>30</v>
      </c>
      <c r="C30" s="112">
        <v>36998</v>
      </c>
      <c r="D30" s="113">
        <v>10912</v>
      </c>
    </row>
    <row r="31" spans="2:4" x14ac:dyDescent="0.2">
      <c r="B31" s="55" t="s">
        <v>31</v>
      </c>
      <c r="C31" s="112">
        <v>40808</v>
      </c>
      <c r="D31" s="113">
        <v>36488</v>
      </c>
    </row>
    <row r="32" spans="2:4" x14ac:dyDescent="0.2">
      <c r="B32" s="55" t="s">
        <v>32</v>
      </c>
      <c r="C32" s="112">
        <v>32083</v>
      </c>
      <c r="D32" s="113">
        <v>42832</v>
      </c>
    </row>
    <row r="33" spans="2:4" x14ac:dyDescent="0.2">
      <c r="B33" s="55" t="s">
        <v>33</v>
      </c>
      <c r="C33" s="112">
        <v>4369</v>
      </c>
      <c r="D33" s="113">
        <v>15816</v>
      </c>
    </row>
    <row r="34" spans="2:4" x14ac:dyDescent="0.2">
      <c r="B34" s="55" t="s">
        <v>34</v>
      </c>
      <c r="C34" s="115">
        <v>327</v>
      </c>
      <c r="D34" s="114">
        <v>153</v>
      </c>
    </row>
    <row r="35" spans="2:4" ht="12" thickBot="1" x14ac:dyDescent="0.25">
      <c r="B35" s="55" t="s">
        <v>35</v>
      </c>
      <c r="C35" s="112">
        <v>60389</v>
      </c>
      <c r="D35" s="113">
        <v>84749</v>
      </c>
    </row>
    <row r="36" spans="2:4" ht="12" thickBot="1" x14ac:dyDescent="0.25">
      <c r="B36" s="64" t="s">
        <v>36</v>
      </c>
      <c r="C36" s="116">
        <f>+SUM(C25:C35)</f>
        <v>195927</v>
      </c>
      <c r="D36" s="116">
        <f>+SUM(D25:D35)</f>
        <v>207592</v>
      </c>
    </row>
    <row r="37" spans="2:4" ht="12" thickBot="1" x14ac:dyDescent="0.25">
      <c r="B37" s="163" t="s">
        <v>37</v>
      </c>
      <c r="C37" s="164">
        <f>+C36+C23</f>
        <v>576494</v>
      </c>
      <c r="D37" s="164">
        <f>+D36+D23</f>
        <v>688986</v>
      </c>
    </row>
    <row r="38" spans="2:4" ht="12" thickTop="1" x14ac:dyDescent="0.2">
      <c r="B38" s="59" t="s">
        <v>38</v>
      </c>
      <c r="C38" s="110"/>
      <c r="D38" s="110"/>
    </row>
    <row r="39" spans="2:4" ht="12" thickBot="1" x14ac:dyDescent="0.25">
      <c r="B39" s="55" t="s">
        <v>39</v>
      </c>
      <c r="C39" s="118">
        <v>9112</v>
      </c>
      <c r="D39" s="119">
        <v>22811</v>
      </c>
    </row>
    <row r="40" spans="2:4" ht="12" thickBot="1" x14ac:dyDescent="0.25">
      <c r="B40" s="64" t="s">
        <v>40</v>
      </c>
      <c r="C40" s="116">
        <v>74908</v>
      </c>
      <c r="D40" s="117">
        <v>97893</v>
      </c>
    </row>
    <row r="41" spans="2:4" ht="12" thickBot="1" x14ac:dyDescent="0.25">
      <c r="B41" s="64" t="s">
        <v>41</v>
      </c>
      <c r="C41" s="116">
        <f>+C39+C40</f>
        <v>84020</v>
      </c>
      <c r="D41" s="116">
        <f>+D39+D40</f>
        <v>120704</v>
      </c>
    </row>
    <row r="42" spans="2:4" x14ac:dyDescent="0.2">
      <c r="B42" s="59" t="s">
        <v>42</v>
      </c>
      <c r="C42" s="110"/>
      <c r="D42" s="110"/>
    </row>
    <row r="43" spans="2:4" x14ac:dyDescent="0.2">
      <c r="B43" s="59" t="s">
        <v>43</v>
      </c>
      <c r="C43" s="110"/>
      <c r="D43" s="110"/>
    </row>
    <row r="44" spans="2:4" x14ac:dyDescent="0.2">
      <c r="B44" s="55" t="s">
        <v>44</v>
      </c>
      <c r="C44" s="112">
        <v>273972</v>
      </c>
      <c r="D44" s="113">
        <v>377144</v>
      </c>
    </row>
    <row r="45" spans="2:4" x14ac:dyDescent="0.2">
      <c r="B45" s="55" t="s">
        <v>45</v>
      </c>
      <c r="C45" s="112">
        <v>40968</v>
      </c>
      <c r="D45" s="113">
        <v>54275</v>
      </c>
    </row>
    <row r="46" spans="2:4" x14ac:dyDescent="0.2">
      <c r="B46" s="55" t="s">
        <v>46</v>
      </c>
      <c r="C46" s="112">
        <v>3209</v>
      </c>
      <c r="D46" s="113">
        <v>2686</v>
      </c>
    </row>
    <row r="47" spans="2:4" x14ac:dyDescent="0.2">
      <c r="B47" s="55" t="s">
        <v>47</v>
      </c>
      <c r="C47" s="112">
        <v>10800</v>
      </c>
      <c r="D47" s="113">
        <v>10893</v>
      </c>
    </row>
    <row r="48" spans="2:4" x14ac:dyDescent="0.2">
      <c r="B48" s="55" t="s">
        <v>48</v>
      </c>
      <c r="C48" s="115">
        <v>364</v>
      </c>
      <c r="D48" s="114">
        <v>176</v>
      </c>
    </row>
    <row r="49" spans="2:4" x14ac:dyDescent="0.2">
      <c r="B49" s="55" t="s">
        <v>24</v>
      </c>
      <c r="C49" s="115">
        <v>23</v>
      </c>
      <c r="D49" s="113">
        <v>1394</v>
      </c>
    </row>
    <row r="50" spans="2:4" x14ac:dyDescent="0.2">
      <c r="B50" s="55" t="s">
        <v>49</v>
      </c>
      <c r="C50" s="112">
        <v>14257</v>
      </c>
      <c r="D50" s="114" t="s">
        <v>0</v>
      </c>
    </row>
    <row r="51" spans="2:4" ht="12" thickBot="1" x14ac:dyDescent="0.25">
      <c r="B51" s="55" t="s">
        <v>50</v>
      </c>
      <c r="C51" s="115">
        <v>223</v>
      </c>
      <c r="D51" s="114">
        <v>187</v>
      </c>
    </row>
    <row r="52" spans="2:4" ht="12" thickBot="1" x14ac:dyDescent="0.25">
      <c r="B52" s="64" t="s">
        <v>51</v>
      </c>
      <c r="C52" s="116">
        <f>+SUM(C44:C51)</f>
        <v>343816</v>
      </c>
      <c r="D52" s="116">
        <f>+SUM(D44:D51)</f>
        <v>446755</v>
      </c>
    </row>
    <row r="53" spans="2:4" x14ac:dyDescent="0.2">
      <c r="B53" s="59" t="s">
        <v>52</v>
      </c>
      <c r="C53" s="110"/>
      <c r="D53" s="110"/>
    </row>
    <row r="54" spans="2:4" x14ac:dyDescent="0.2">
      <c r="B54" s="55" t="s">
        <v>53</v>
      </c>
      <c r="C54" s="112">
        <v>29571</v>
      </c>
      <c r="D54" s="113">
        <v>30652</v>
      </c>
    </row>
    <row r="55" spans="2:4" x14ac:dyDescent="0.2">
      <c r="B55" s="55" t="s">
        <v>44</v>
      </c>
      <c r="C55" s="112">
        <v>85876</v>
      </c>
      <c r="D55" s="113">
        <v>76284</v>
      </c>
    </row>
    <row r="56" spans="2:4" x14ac:dyDescent="0.2">
      <c r="B56" s="55" t="s">
        <v>47</v>
      </c>
      <c r="C56" s="112">
        <v>2092</v>
      </c>
      <c r="D56" s="113">
        <v>2351</v>
      </c>
    </row>
    <row r="57" spans="2:4" x14ac:dyDescent="0.2">
      <c r="B57" s="55" t="s">
        <v>54</v>
      </c>
      <c r="C57" s="112">
        <v>19920</v>
      </c>
      <c r="D57" s="113">
        <v>7722</v>
      </c>
    </row>
    <row r="58" spans="2:4" x14ac:dyDescent="0.2">
      <c r="B58" s="55" t="s">
        <v>50</v>
      </c>
      <c r="C58" s="112">
        <v>4104</v>
      </c>
      <c r="D58" s="113">
        <v>3604</v>
      </c>
    </row>
    <row r="59" spans="2:4" x14ac:dyDescent="0.2">
      <c r="B59" s="55" t="s">
        <v>55</v>
      </c>
      <c r="C59" s="115">
        <v>550</v>
      </c>
      <c r="D59" s="114">
        <v>663</v>
      </c>
    </row>
    <row r="60" spans="2:4" x14ac:dyDescent="0.2">
      <c r="B60" s="55" t="s">
        <v>49</v>
      </c>
      <c r="C60" s="112">
        <v>5075</v>
      </c>
      <c r="D60" s="114" t="s">
        <v>0</v>
      </c>
    </row>
    <row r="61" spans="2:4" ht="12" thickBot="1" x14ac:dyDescent="0.25">
      <c r="B61" s="55" t="s">
        <v>24</v>
      </c>
      <c r="C61" s="112">
        <v>1470</v>
      </c>
      <c r="D61" s="114">
        <v>251</v>
      </c>
    </row>
    <row r="62" spans="2:4" ht="12" thickBot="1" x14ac:dyDescent="0.25">
      <c r="B62" s="64" t="s">
        <v>56</v>
      </c>
      <c r="C62" s="116">
        <f>+SUM(C54:C61)</f>
        <v>148658</v>
      </c>
      <c r="D62" s="116">
        <f>+SUM(D54:D61)</f>
        <v>121527</v>
      </c>
    </row>
    <row r="63" spans="2:4" ht="12" thickBot="1" x14ac:dyDescent="0.25">
      <c r="B63" s="64" t="s">
        <v>57</v>
      </c>
      <c r="C63" s="116">
        <f>+C52+C62</f>
        <v>492474</v>
      </c>
      <c r="D63" s="116">
        <f>+D52+D62</f>
        <v>568282</v>
      </c>
    </row>
    <row r="64" spans="2:4" ht="12" thickBot="1" x14ac:dyDescent="0.25">
      <c r="B64" s="163" t="s">
        <v>58</v>
      </c>
      <c r="C64" s="164">
        <f>+C41+C63</f>
        <v>576494</v>
      </c>
      <c r="D64" s="164">
        <f>+D41+D63</f>
        <v>688986</v>
      </c>
    </row>
    <row r="65" spans="2:4" ht="12" thickTop="1" x14ac:dyDescent="0.2">
      <c r="B65" s="107"/>
      <c r="C65" s="109"/>
      <c r="D65" s="109"/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94F-D5E0-4E1A-B4FF-1B697516488B}">
  <dimension ref="B1:I61"/>
  <sheetViews>
    <sheetView showGridLines="0" workbookViewId="0"/>
  </sheetViews>
  <sheetFormatPr baseColWidth="10" defaultRowHeight="11.25" x14ac:dyDescent="0.2"/>
  <cols>
    <col min="1" max="1" width="3.7109375" style="108" customWidth="1"/>
    <col min="2" max="2" width="61.42578125" style="108" bestFit="1" customWidth="1"/>
    <col min="3" max="3" width="11.42578125" style="108"/>
    <col min="4" max="4" width="2.42578125" style="108" customWidth="1"/>
    <col min="5" max="5" width="11.42578125" style="108"/>
    <col min="6" max="6" width="2.42578125" style="108" customWidth="1"/>
    <col min="7" max="7" width="11.42578125" style="108"/>
    <col min="8" max="8" width="2.42578125" style="108" customWidth="1"/>
    <col min="9" max="16384" width="11.42578125" style="108"/>
  </cols>
  <sheetData>
    <row r="1" spans="2:9" ht="11.25" customHeight="1" x14ac:dyDescent="0.2"/>
    <row r="2" spans="2:9" ht="30.75" customHeight="1" x14ac:dyDescent="0.2">
      <c r="B2" s="183" t="s">
        <v>249</v>
      </c>
      <c r="C2" s="183"/>
      <c r="D2" s="183"/>
      <c r="E2" s="183"/>
      <c r="F2" s="187"/>
      <c r="G2" s="187"/>
      <c r="H2" s="187"/>
      <c r="I2" s="187"/>
    </row>
    <row r="3" spans="2:9" ht="12.75" x14ac:dyDescent="0.2">
      <c r="B3" s="185"/>
      <c r="C3" s="185"/>
      <c r="D3" s="185"/>
      <c r="E3" s="185"/>
      <c r="F3" s="188"/>
      <c r="G3" s="188"/>
      <c r="H3" s="188"/>
      <c r="I3" s="188"/>
    </row>
    <row r="4" spans="2:9" ht="12.75" x14ac:dyDescent="0.2">
      <c r="B4" s="161"/>
      <c r="C4" s="162"/>
      <c r="D4" s="162"/>
      <c r="E4" s="162"/>
      <c r="F4" s="109"/>
      <c r="G4" s="109"/>
      <c r="H4" s="109"/>
      <c r="I4" s="109"/>
    </row>
    <row r="5" spans="2:9" ht="12" thickBot="1" x14ac:dyDescent="0.25">
      <c r="B5" s="5" t="s">
        <v>163</v>
      </c>
      <c r="C5" s="186" t="s">
        <v>250</v>
      </c>
      <c r="D5" s="186"/>
      <c r="E5" s="186"/>
      <c r="F5" s="5"/>
      <c r="G5" s="186" t="s">
        <v>251</v>
      </c>
      <c r="H5" s="186"/>
      <c r="I5" s="186"/>
    </row>
    <row r="6" spans="2:9" ht="12" thickBot="1" x14ac:dyDescent="0.25">
      <c r="B6" s="110"/>
      <c r="C6" s="136" t="s">
        <v>248</v>
      </c>
      <c r="D6" s="120"/>
      <c r="E6" s="111" t="s">
        <v>252</v>
      </c>
      <c r="F6" s="120"/>
      <c r="G6" s="136" t="s">
        <v>248</v>
      </c>
      <c r="H6" s="120"/>
      <c r="I6" s="111" t="s">
        <v>252</v>
      </c>
    </row>
    <row r="7" spans="2:9" x14ac:dyDescent="0.2">
      <c r="B7" s="55" t="s">
        <v>60</v>
      </c>
      <c r="C7" s="121">
        <v>87462</v>
      </c>
      <c r="D7" s="120"/>
      <c r="E7" s="121">
        <v>77443</v>
      </c>
      <c r="F7" s="120"/>
      <c r="G7" s="121">
        <v>28002</v>
      </c>
      <c r="H7" s="120"/>
      <c r="I7" s="122">
        <v>28688</v>
      </c>
    </row>
    <row r="8" spans="2:9" x14ac:dyDescent="0.2">
      <c r="B8" s="55" t="s">
        <v>61</v>
      </c>
      <c r="C8" s="121">
        <v>-59010</v>
      </c>
      <c r="D8" s="120"/>
      <c r="E8" s="121">
        <v>-51844</v>
      </c>
      <c r="F8" s="120"/>
      <c r="G8" s="121">
        <v>-19090</v>
      </c>
      <c r="H8" s="120"/>
      <c r="I8" s="122">
        <v>-18483</v>
      </c>
    </row>
    <row r="9" spans="2:9" ht="22.5" x14ac:dyDescent="0.2">
      <c r="B9" s="55" t="s">
        <v>62</v>
      </c>
      <c r="C9" s="121">
        <v>2701</v>
      </c>
      <c r="D9" s="120"/>
      <c r="E9" s="121">
        <v>1656</v>
      </c>
      <c r="F9" s="120"/>
      <c r="G9" s="121">
        <v>1355</v>
      </c>
      <c r="H9" s="120"/>
      <c r="I9" s="126">
        <v>906</v>
      </c>
    </row>
    <row r="10" spans="2:9" ht="12" thickBot="1" x14ac:dyDescent="0.25">
      <c r="B10" s="55" t="s">
        <v>63</v>
      </c>
      <c r="C10" s="125">
        <v>352</v>
      </c>
      <c r="D10" s="120"/>
      <c r="E10" s="125">
        <v>12</v>
      </c>
      <c r="F10" s="120"/>
      <c r="G10" s="125">
        <v>-103</v>
      </c>
      <c r="H10" s="120"/>
      <c r="I10" s="126">
        <v>-43</v>
      </c>
    </row>
    <row r="11" spans="2:9" ht="12" thickBot="1" x14ac:dyDescent="0.25">
      <c r="B11" s="64" t="s">
        <v>64</v>
      </c>
      <c r="C11" s="127">
        <f>+SUM(C7:C10)</f>
        <v>31505</v>
      </c>
      <c r="D11" s="64"/>
      <c r="E11" s="127">
        <f>+SUM(E7:E10)</f>
        <v>27267</v>
      </c>
      <c r="F11" s="64"/>
      <c r="G11" s="127">
        <f>+SUM(G7:G10)</f>
        <v>10164</v>
      </c>
      <c r="H11" s="64"/>
      <c r="I11" s="127">
        <f>+SUM(I7:I10)</f>
        <v>11068</v>
      </c>
    </row>
    <row r="12" spans="2:9" x14ac:dyDescent="0.2">
      <c r="B12" s="55" t="s">
        <v>65</v>
      </c>
      <c r="C12" s="125">
        <v>-383</v>
      </c>
      <c r="D12" s="120"/>
      <c r="E12" s="121">
        <v>-8490</v>
      </c>
      <c r="F12" s="120"/>
      <c r="G12" s="121">
        <v>-4289</v>
      </c>
      <c r="H12" s="120"/>
      <c r="I12" s="122">
        <v>1962</v>
      </c>
    </row>
    <row r="13" spans="2:9" x14ac:dyDescent="0.2">
      <c r="B13" s="55" t="s">
        <v>66</v>
      </c>
      <c r="C13" s="125">
        <v>323</v>
      </c>
      <c r="D13" s="120"/>
      <c r="E13" s="125">
        <v>87</v>
      </c>
      <c r="F13" s="120"/>
      <c r="G13" s="125">
        <v>1</v>
      </c>
      <c r="H13" s="120"/>
      <c r="I13" s="126">
        <v>1</v>
      </c>
    </row>
    <row r="14" spans="2:9" x14ac:dyDescent="0.2">
      <c r="B14" s="55" t="s">
        <v>67</v>
      </c>
      <c r="C14" s="121">
        <v>-8752</v>
      </c>
      <c r="D14" s="120"/>
      <c r="E14" s="121">
        <v>-8765</v>
      </c>
      <c r="F14" s="120"/>
      <c r="G14" s="121">
        <v>-3038</v>
      </c>
      <c r="H14" s="120"/>
      <c r="I14" s="122">
        <v>-3191</v>
      </c>
    </row>
    <row r="15" spans="2:9" x14ac:dyDescent="0.2">
      <c r="B15" s="55" t="s">
        <v>68</v>
      </c>
      <c r="C15" s="121">
        <v>-11692</v>
      </c>
      <c r="D15" s="120"/>
      <c r="E15" s="121">
        <v>-9909</v>
      </c>
      <c r="F15" s="120"/>
      <c r="G15" s="121">
        <v>-4076</v>
      </c>
      <c r="H15" s="120"/>
      <c r="I15" s="122">
        <v>-3594</v>
      </c>
    </row>
    <row r="16" spans="2:9" x14ac:dyDescent="0.2">
      <c r="B16" s="55" t="s">
        <v>253</v>
      </c>
      <c r="C16" s="121">
        <v>-2344</v>
      </c>
      <c r="D16" s="120"/>
      <c r="E16" s="125" t="s">
        <v>0</v>
      </c>
      <c r="F16" s="120"/>
      <c r="G16" s="121">
        <v>-2344</v>
      </c>
      <c r="H16" s="120"/>
      <c r="I16" s="126" t="s">
        <v>0</v>
      </c>
    </row>
    <row r="17" spans="2:9" ht="12" thickBot="1" x14ac:dyDescent="0.25">
      <c r="B17" s="55" t="s">
        <v>69</v>
      </c>
      <c r="C17" s="121">
        <v>2626</v>
      </c>
      <c r="D17" s="120"/>
      <c r="E17" s="125">
        <v>833</v>
      </c>
      <c r="F17" s="120"/>
      <c r="G17" s="121">
        <v>5216</v>
      </c>
      <c r="H17" s="120"/>
      <c r="I17" s="126">
        <v>-327</v>
      </c>
    </row>
    <row r="18" spans="2:9" ht="12" thickBot="1" x14ac:dyDescent="0.25">
      <c r="B18" s="64" t="s">
        <v>70</v>
      </c>
      <c r="C18" s="127">
        <f>+SUM(C11:C17)</f>
        <v>11283</v>
      </c>
      <c r="D18" s="64"/>
      <c r="E18" s="127">
        <f>+SUM(E11:E17)</f>
        <v>1023</v>
      </c>
      <c r="F18" s="64"/>
      <c r="G18" s="127">
        <f>+SUM(G11:G17)</f>
        <v>1634</v>
      </c>
      <c r="H18" s="64"/>
      <c r="I18" s="127">
        <f>+SUM(I11:I17)</f>
        <v>5919</v>
      </c>
    </row>
    <row r="19" spans="2:9" ht="12" thickBot="1" x14ac:dyDescent="0.25">
      <c r="B19" s="24" t="s">
        <v>71</v>
      </c>
      <c r="C19" s="128">
        <v>1307</v>
      </c>
      <c r="D19" s="120"/>
      <c r="E19" s="128">
        <v>-1941</v>
      </c>
      <c r="F19" s="120"/>
      <c r="G19" s="128">
        <v>2926</v>
      </c>
      <c r="H19" s="120"/>
      <c r="I19" s="137">
        <v>-603</v>
      </c>
    </row>
    <row r="20" spans="2:9" ht="12" thickBot="1" x14ac:dyDescent="0.25">
      <c r="B20" s="64" t="s">
        <v>72</v>
      </c>
      <c r="C20" s="123">
        <f>+C18+C19</f>
        <v>12590</v>
      </c>
      <c r="D20" s="64"/>
      <c r="E20" s="123">
        <f>+E18+E19</f>
        <v>-918</v>
      </c>
      <c r="F20" s="64"/>
      <c r="G20" s="123">
        <f>+G18+G19</f>
        <v>4560</v>
      </c>
      <c r="H20" s="64"/>
      <c r="I20" s="123">
        <f>+I18+I19</f>
        <v>5316</v>
      </c>
    </row>
    <row r="21" spans="2:9" x14ac:dyDescent="0.2">
      <c r="B21" s="55" t="s">
        <v>73</v>
      </c>
      <c r="C21" s="125">
        <v>901</v>
      </c>
      <c r="D21" s="120"/>
      <c r="E21" s="121">
        <v>1434</v>
      </c>
      <c r="F21" s="120"/>
      <c r="G21" s="125">
        <v>299</v>
      </c>
      <c r="H21" s="120"/>
      <c r="I21" s="122">
        <v>1619</v>
      </c>
    </row>
    <row r="22" spans="2:9" x14ac:dyDescent="0.2">
      <c r="B22" s="55" t="s">
        <v>74</v>
      </c>
      <c r="C22" s="121">
        <v>-19109</v>
      </c>
      <c r="D22" s="120"/>
      <c r="E22" s="121">
        <v>-17315</v>
      </c>
      <c r="F22" s="120"/>
      <c r="G22" s="121">
        <v>-6135</v>
      </c>
      <c r="H22" s="120"/>
      <c r="I22" s="122">
        <v>-8618</v>
      </c>
    </row>
    <row r="23" spans="2:9" x14ac:dyDescent="0.2">
      <c r="B23" s="55" t="s">
        <v>75</v>
      </c>
      <c r="C23" s="121">
        <v>-15933</v>
      </c>
      <c r="D23" s="120"/>
      <c r="E23" s="121">
        <v>-4251</v>
      </c>
      <c r="F23" s="120"/>
      <c r="G23" s="121">
        <v>-7339</v>
      </c>
      <c r="H23" s="120"/>
      <c r="I23" s="122">
        <v>-1926</v>
      </c>
    </row>
    <row r="24" spans="2:9" ht="12" thickBot="1" x14ac:dyDescent="0.25">
      <c r="B24" s="55" t="s">
        <v>76</v>
      </c>
      <c r="C24" s="125">
        <v>252</v>
      </c>
      <c r="D24" s="120"/>
      <c r="E24" s="125">
        <v>-357</v>
      </c>
      <c r="F24" s="120"/>
      <c r="G24" s="125">
        <v>118</v>
      </c>
      <c r="H24" s="120"/>
      <c r="I24" s="126">
        <v>-295</v>
      </c>
    </row>
    <row r="25" spans="2:9" ht="12" thickBot="1" x14ac:dyDescent="0.25">
      <c r="B25" s="64" t="s">
        <v>77</v>
      </c>
      <c r="C25" s="138">
        <f>+SUM(C21:C24)</f>
        <v>-33889</v>
      </c>
      <c r="D25" s="64"/>
      <c r="E25" s="138">
        <f>+SUM(E21:E24)</f>
        <v>-20489</v>
      </c>
      <c r="F25" s="64"/>
      <c r="G25" s="138">
        <f>+SUM(G21:G24)</f>
        <v>-13057</v>
      </c>
      <c r="H25" s="64"/>
      <c r="I25" s="138">
        <f>+SUM(I21:I24)</f>
        <v>-9220</v>
      </c>
    </row>
    <row r="26" spans="2:9" ht="12" thickBot="1" x14ac:dyDescent="0.25">
      <c r="B26" s="64" t="s">
        <v>78</v>
      </c>
      <c r="C26" s="123">
        <f>+C25+C20</f>
        <v>-21299</v>
      </c>
      <c r="D26" s="64"/>
      <c r="E26" s="123">
        <f>+E25+E20</f>
        <v>-21407</v>
      </c>
      <c r="F26" s="64"/>
      <c r="G26" s="123">
        <f>+G25+G20</f>
        <v>-8497</v>
      </c>
      <c r="H26" s="64"/>
      <c r="I26" s="123">
        <f>+I25+I20</f>
        <v>-3904</v>
      </c>
    </row>
    <row r="27" spans="2:9" ht="12" thickBot="1" x14ac:dyDescent="0.25">
      <c r="B27" s="64" t="s">
        <v>79</v>
      </c>
      <c r="C27" s="128">
        <v>-3302</v>
      </c>
      <c r="D27" s="64"/>
      <c r="E27" s="128">
        <v>3204</v>
      </c>
      <c r="F27" s="64"/>
      <c r="G27" s="130">
        <v>29</v>
      </c>
      <c r="H27" s="64"/>
      <c r="I27" s="137">
        <v>-755</v>
      </c>
    </row>
    <row r="28" spans="2:9" ht="12" thickBot="1" x14ac:dyDescent="0.25">
      <c r="B28" s="64" t="s">
        <v>80</v>
      </c>
      <c r="C28" s="123">
        <f>+C26+C27</f>
        <v>-24601</v>
      </c>
      <c r="D28" s="64"/>
      <c r="E28" s="123">
        <f>+E26+E27</f>
        <v>-18203</v>
      </c>
      <c r="F28" s="64"/>
      <c r="G28" s="123">
        <f>+G26+G27</f>
        <v>-8468</v>
      </c>
      <c r="H28" s="64"/>
      <c r="I28" s="123">
        <f>+I26+I27</f>
        <v>-4659</v>
      </c>
    </row>
    <row r="29" spans="2:9" ht="12" thickBot="1" x14ac:dyDescent="0.25">
      <c r="B29" s="64" t="s">
        <v>81</v>
      </c>
      <c r="C29" s="128">
        <v>17180</v>
      </c>
      <c r="D29" s="64"/>
      <c r="E29" s="128">
        <v>3680</v>
      </c>
      <c r="F29" s="64"/>
      <c r="G29" s="130">
        <v>-757</v>
      </c>
      <c r="H29" s="64"/>
      <c r="I29" s="137">
        <v>-709</v>
      </c>
    </row>
    <row r="30" spans="2:9" ht="12" thickBot="1" x14ac:dyDescent="0.25">
      <c r="B30" s="163" t="s">
        <v>254</v>
      </c>
      <c r="C30" s="131">
        <f>+C28+C29</f>
        <v>-7421</v>
      </c>
      <c r="D30" s="131"/>
      <c r="E30" s="131">
        <f>+E28+E29</f>
        <v>-14523</v>
      </c>
      <c r="F30" s="131"/>
      <c r="G30" s="131">
        <f>+G28+G29</f>
        <v>-9225</v>
      </c>
      <c r="H30" s="131"/>
      <c r="I30" s="131">
        <f>+I28+I29</f>
        <v>-5368</v>
      </c>
    </row>
    <row r="31" spans="2:9" ht="12" thickTop="1" x14ac:dyDescent="0.2">
      <c r="B31" s="110"/>
      <c r="C31" s="120"/>
      <c r="D31" s="120"/>
      <c r="E31" s="120"/>
      <c r="F31" s="120"/>
      <c r="G31" s="120"/>
      <c r="H31" s="120"/>
      <c r="I31" s="120"/>
    </row>
    <row r="32" spans="2:9" x14ac:dyDescent="0.2">
      <c r="B32" s="110"/>
      <c r="C32" s="120"/>
      <c r="D32" s="120"/>
      <c r="E32" s="120"/>
      <c r="F32" s="120"/>
      <c r="G32" s="120"/>
      <c r="H32" s="120"/>
      <c r="I32" s="120"/>
    </row>
    <row r="33" spans="2:9" x14ac:dyDescent="0.2">
      <c r="B33" s="139" t="s">
        <v>82</v>
      </c>
      <c r="C33" s="120"/>
      <c r="D33" s="120"/>
      <c r="E33" s="120"/>
      <c r="F33" s="120"/>
      <c r="G33" s="120"/>
      <c r="H33" s="120"/>
      <c r="I33" s="120"/>
    </row>
    <row r="34" spans="2:9" x14ac:dyDescent="0.2">
      <c r="B34" s="140" t="s">
        <v>83</v>
      </c>
      <c r="C34" s="120"/>
      <c r="D34" s="120"/>
      <c r="E34" s="120"/>
      <c r="F34" s="120"/>
      <c r="G34" s="120"/>
      <c r="H34" s="120"/>
      <c r="I34" s="120"/>
    </row>
    <row r="35" spans="2:9" x14ac:dyDescent="0.2">
      <c r="B35" s="55" t="s">
        <v>84</v>
      </c>
      <c r="C35" s="125">
        <v>-156</v>
      </c>
      <c r="D35" s="120"/>
      <c r="E35" s="121">
        <v>3288</v>
      </c>
      <c r="F35" s="120"/>
      <c r="G35" s="121">
        <v>-5503</v>
      </c>
      <c r="H35" s="120"/>
      <c r="I35" s="122">
        <v>5631</v>
      </c>
    </row>
    <row r="36" spans="2:9" x14ac:dyDescent="0.2">
      <c r="B36" s="55" t="s">
        <v>85</v>
      </c>
      <c r="C36" s="125">
        <v>-80</v>
      </c>
      <c r="D36" s="120"/>
      <c r="E36" s="125">
        <v>53</v>
      </c>
      <c r="F36" s="120"/>
      <c r="G36" s="125" t="s">
        <v>0</v>
      </c>
      <c r="H36" s="120"/>
      <c r="I36" s="126">
        <v>7</v>
      </c>
    </row>
    <row r="37" spans="2:9" x14ac:dyDescent="0.2">
      <c r="B37" s="140" t="s">
        <v>86</v>
      </c>
      <c r="C37" s="120"/>
      <c r="D37" s="120"/>
      <c r="E37" s="120"/>
      <c r="F37" s="120"/>
      <c r="G37" s="120"/>
      <c r="H37" s="120"/>
      <c r="I37" s="120"/>
    </row>
    <row r="38" spans="2:9" x14ac:dyDescent="0.2">
      <c r="B38" s="55" t="s">
        <v>87</v>
      </c>
      <c r="C38" s="167">
        <v>40</v>
      </c>
      <c r="D38" s="120"/>
      <c r="E38" s="167">
        <v>986</v>
      </c>
      <c r="F38" s="120"/>
      <c r="G38" s="167">
        <v>40</v>
      </c>
      <c r="H38" s="120"/>
      <c r="I38" s="168">
        <v>-53</v>
      </c>
    </row>
    <row r="39" spans="2:9" ht="12" thickBot="1" x14ac:dyDescent="0.25">
      <c r="B39" s="55" t="s">
        <v>88</v>
      </c>
      <c r="C39" s="130">
        <v>-198</v>
      </c>
      <c r="D39" s="165"/>
      <c r="E39" s="130">
        <v>-15</v>
      </c>
      <c r="F39" s="165"/>
      <c r="G39" s="130">
        <v>-88</v>
      </c>
      <c r="H39" s="165"/>
      <c r="I39" s="137">
        <v>-15</v>
      </c>
    </row>
    <row r="40" spans="2:9" ht="12" thickBot="1" x14ac:dyDescent="0.25">
      <c r="B40" s="64" t="s">
        <v>89</v>
      </c>
      <c r="C40" s="123">
        <f>+SUM(C35:C39)</f>
        <v>-394</v>
      </c>
      <c r="D40" s="18"/>
      <c r="E40" s="123">
        <f>+SUM(E35:E39)</f>
        <v>4312</v>
      </c>
      <c r="F40" s="18"/>
      <c r="G40" s="123">
        <f>+SUM(G35:G39)</f>
        <v>-5551</v>
      </c>
      <c r="H40" s="18"/>
      <c r="I40" s="123">
        <f>+SUM(I35:I39)</f>
        <v>5570</v>
      </c>
    </row>
    <row r="41" spans="2:9" ht="12" thickBot="1" x14ac:dyDescent="0.25">
      <c r="B41" s="55" t="s">
        <v>90</v>
      </c>
      <c r="C41" s="128">
        <v>4673</v>
      </c>
      <c r="D41" s="120"/>
      <c r="E41" s="128">
        <v>4436</v>
      </c>
      <c r="F41" s="120"/>
      <c r="G41" s="130">
        <v>135</v>
      </c>
      <c r="H41" s="120"/>
      <c r="I41" s="137">
        <v>357</v>
      </c>
    </row>
    <row r="42" spans="2:9" ht="12" thickBot="1" x14ac:dyDescent="0.25">
      <c r="B42" s="64" t="s">
        <v>91</v>
      </c>
      <c r="C42" s="123">
        <f>+C40+C41</f>
        <v>4279</v>
      </c>
      <c r="D42" s="64"/>
      <c r="E42" s="123">
        <f>+E40+E41</f>
        <v>8748</v>
      </c>
      <c r="F42" s="64"/>
      <c r="G42" s="123">
        <f>+G40+G41</f>
        <v>-5416</v>
      </c>
      <c r="H42" s="64"/>
      <c r="I42" s="123">
        <f>+I40+I41</f>
        <v>5927</v>
      </c>
    </row>
    <row r="43" spans="2:9" ht="12" thickBot="1" x14ac:dyDescent="0.25">
      <c r="B43" s="166" t="s">
        <v>92</v>
      </c>
      <c r="C43" s="134">
        <v>-3142</v>
      </c>
      <c r="D43" s="166"/>
      <c r="E43" s="134">
        <v>-5775</v>
      </c>
      <c r="F43" s="166"/>
      <c r="G43" s="134">
        <v>-14641</v>
      </c>
      <c r="H43" s="166"/>
      <c r="I43" s="135">
        <v>559</v>
      </c>
    </row>
    <row r="44" spans="2:9" ht="12" thickTop="1" x14ac:dyDescent="0.2">
      <c r="B44" s="55" t="s">
        <v>93</v>
      </c>
      <c r="C44" s="121">
        <v>-24995</v>
      </c>
      <c r="D44" s="120"/>
      <c r="E44" s="121">
        <v>-13892</v>
      </c>
      <c r="F44" s="120"/>
      <c r="G44" s="121">
        <v>-14019</v>
      </c>
      <c r="H44" s="120"/>
      <c r="I44" s="126">
        <v>910</v>
      </c>
    </row>
    <row r="45" spans="2:9" ht="12" thickBot="1" x14ac:dyDescent="0.25">
      <c r="B45" s="55" t="s">
        <v>94</v>
      </c>
      <c r="C45" s="128">
        <v>21853</v>
      </c>
      <c r="D45" s="165"/>
      <c r="E45" s="128">
        <v>8117</v>
      </c>
      <c r="F45" s="165"/>
      <c r="G45" s="130">
        <v>-622</v>
      </c>
      <c r="H45" s="165"/>
      <c r="I45" s="137">
        <v>-351</v>
      </c>
    </row>
    <row r="46" spans="2:9" ht="12" thickBot="1" x14ac:dyDescent="0.25">
      <c r="B46" s="166" t="s">
        <v>95</v>
      </c>
      <c r="C46" s="134">
        <f>+C44+C45</f>
        <v>-3142</v>
      </c>
      <c r="D46" s="166"/>
      <c r="E46" s="134">
        <f>+E44+E45</f>
        <v>-5775</v>
      </c>
      <c r="F46" s="166"/>
      <c r="G46" s="134">
        <f>+G44+G45</f>
        <v>-14641</v>
      </c>
      <c r="H46" s="166"/>
      <c r="I46" s="134">
        <f>+I44+I45</f>
        <v>559</v>
      </c>
    </row>
    <row r="47" spans="2:9" ht="12" thickTop="1" x14ac:dyDescent="0.2">
      <c r="B47" s="140" t="s">
        <v>96</v>
      </c>
      <c r="C47" s="120"/>
      <c r="D47" s="120"/>
      <c r="E47" s="120"/>
      <c r="F47" s="120"/>
      <c r="G47" s="120"/>
      <c r="H47" s="120"/>
      <c r="I47" s="120"/>
    </row>
    <row r="48" spans="2:9" x14ac:dyDescent="0.2">
      <c r="B48" s="55" t="s">
        <v>97</v>
      </c>
      <c r="C48" s="121">
        <v>-10185</v>
      </c>
      <c r="D48" s="120"/>
      <c r="E48" s="121">
        <v>-10076</v>
      </c>
      <c r="F48" s="120"/>
      <c r="G48" s="121">
        <v>-5069</v>
      </c>
      <c r="H48" s="120"/>
      <c r="I48" s="122">
        <v>-3682</v>
      </c>
    </row>
    <row r="49" spans="2:9" x14ac:dyDescent="0.2">
      <c r="B49" s="55" t="s">
        <v>98</v>
      </c>
      <c r="C49" s="121">
        <v>2764</v>
      </c>
      <c r="D49" s="120"/>
      <c r="E49" s="121">
        <v>-4447</v>
      </c>
      <c r="F49" s="120"/>
      <c r="G49" s="121">
        <v>-4156</v>
      </c>
      <c r="H49" s="120"/>
      <c r="I49" s="122">
        <v>-1686</v>
      </c>
    </row>
    <row r="50" spans="2:9" x14ac:dyDescent="0.2">
      <c r="B50" s="140" t="s">
        <v>99</v>
      </c>
      <c r="C50" s="120"/>
      <c r="D50" s="120"/>
      <c r="E50" s="120"/>
      <c r="F50" s="120"/>
      <c r="G50" s="120"/>
      <c r="H50" s="120"/>
      <c r="I50" s="120"/>
    </row>
    <row r="51" spans="2:9" x14ac:dyDescent="0.2">
      <c r="B51" s="55" t="s">
        <v>97</v>
      </c>
      <c r="C51" s="121">
        <v>-16142</v>
      </c>
      <c r="D51" s="120"/>
      <c r="E51" s="121">
        <v>-11242</v>
      </c>
      <c r="F51" s="120"/>
      <c r="G51" s="121">
        <v>-5055</v>
      </c>
      <c r="H51" s="120"/>
      <c r="I51" s="122">
        <v>-3241</v>
      </c>
    </row>
    <row r="52" spans="2:9" x14ac:dyDescent="0.2">
      <c r="B52" s="55" t="s">
        <v>98</v>
      </c>
      <c r="C52" s="121">
        <v>-8459</v>
      </c>
      <c r="D52" s="120"/>
      <c r="E52" s="121">
        <v>-6961</v>
      </c>
      <c r="F52" s="120"/>
      <c r="G52" s="121">
        <v>-3413</v>
      </c>
      <c r="H52" s="120"/>
      <c r="I52" s="122">
        <v>-1418</v>
      </c>
    </row>
    <row r="53" spans="2:9" x14ac:dyDescent="0.2">
      <c r="B53" s="140" t="s">
        <v>100</v>
      </c>
      <c r="C53" s="120"/>
      <c r="D53" s="120"/>
      <c r="E53" s="120"/>
      <c r="F53" s="120"/>
      <c r="G53" s="120"/>
      <c r="H53" s="120"/>
      <c r="I53" s="120"/>
    </row>
    <row r="54" spans="2:9" x14ac:dyDescent="0.2">
      <c r="B54" s="55" t="s">
        <v>97</v>
      </c>
      <c r="C54" s="121">
        <v>-12405</v>
      </c>
      <c r="D54" s="120"/>
      <c r="E54" s="121">
        <v>-8378</v>
      </c>
      <c r="F54" s="120"/>
      <c r="G54" s="121">
        <v>-6520</v>
      </c>
      <c r="H54" s="120"/>
      <c r="I54" s="122">
        <v>-2800</v>
      </c>
    </row>
    <row r="55" spans="2:9" x14ac:dyDescent="0.2">
      <c r="B55" s="55" t="s">
        <v>98</v>
      </c>
      <c r="C55" s="121">
        <v>9263</v>
      </c>
      <c r="D55" s="120"/>
      <c r="E55" s="121">
        <v>2603</v>
      </c>
      <c r="F55" s="120"/>
      <c r="G55" s="121">
        <v>-8121</v>
      </c>
      <c r="H55" s="120"/>
      <c r="I55" s="122">
        <v>3359</v>
      </c>
    </row>
    <row r="56" spans="2:9" x14ac:dyDescent="0.2">
      <c r="B56" s="140" t="s">
        <v>101</v>
      </c>
      <c r="C56" s="120"/>
      <c r="D56" s="120"/>
      <c r="E56" s="120"/>
      <c r="F56" s="120"/>
      <c r="G56" s="120"/>
      <c r="H56" s="120"/>
      <c r="I56" s="120"/>
    </row>
    <row r="57" spans="2:9" x14ac:dyDescent="0.2">
      <c r="B57" s="55" t="s">
        <v>102</v>
      </c>
      <c r="C57" s="125">
        <v>-20.7</v>
      </c>
      <c r="D57" s="120"/>
      <c r="E57" s="125">
        <v>-20.62</v>
      </c>
      <c r="F57" s="120"/>
      <c r="G57" s="125">
        <v>-10.3</v>
      </c>
      <c r="H57" s="120"/>
      <c r="I57" s="126">
        <v>-7.33</v>
      </c>
    </row>
    <row r="58" spans="2:9" x14ac:dyDescent="0.2">
      <c r="B58" s="55" t="s">
        <v>103</v>
      </c>
      <c r="C58" s="125">
        <v>-20.7</v>
      </c>
      <c r="D58" s="120"/>
      <c r="E58" s="125">
        <v>-20.62</v>
      </c>
      <c r="F58" s="120"/>
      <c r="G58" s="125">
        <v>-10.3</v>
      </c>
      <c r="H58" s="120"/>
      <c r="I58" s="126">
        <v>-7.33</v>
      </c>
    </row>
    <row r="59" spans="2:9" ht="21" x14ac:dyDescent="0.2">
      <c r="B59" s="140" t="s">
        <v>104</v>
      </c>
      <c r="C59" s="120"/>
      <c r="D59" s="120"/>
      <c r="E59" s="120"/>
      <c r="F59" s="120"/>
      <c r="G59" s="120"/>
      <c r="H59" s="120"/>
      <c r="I59" s="120"/>
    </row>
    <row r="60" spans="2:9" x14ac:dyDescent="0.2">
      <c r="B60" s="55" t="s">
        <v>102</v>
      </c>
      <c r="C60" s="125">
        <v>-32.81</v>
      </c>
      <c r="D60" s="120"/>
      <c r="E60" s="125">
        <v>-22.36</v>
      </c>
      <c r="F60" s="120"/>
      <c r="G60" s="125">
        <v>-10.28</v>
      </c>
      <c r="H60" s="120"/>
      <c r="I60" s="126">
        <v>-6.78</v>
      </c>
    </row>
    <row r="61" spans="2:9" x14ac:dyDescent="0.2">
      <c r="B61" s="55" t="s">
        <v>103</v>
      </c>
      <c r="C61" s="125">
        <v>-32.81</v>
      </c>
      <c r="D61" s="120"/>
      <c r="E61" s="125">
        <v>-22.36</v>
      </c>
      <c r="F61" s="120"/>
      <c r="G61" s="125">
        <v>-10.28</v>
      </c>
      <c r="H61" s="120"/>
      <c r="I61" s="126">
        <v>-6.78</v>
      </c>
    </row>
  </sheetData>
  <mergeCells count="4">
    <mergeCell ref="C5:E5"/>
    <mergeCell ref="G5:I5"/>
    <mergeCell ref="B2:I2"/>
    <mergeCell ref="B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BAAD-5EC5-4514-91FB-B70F543EE66B}">
  <dimension ref="B1:D66"/>
  <sheetViews>
    <sheetView showGridLines="0" workbookViewId="0"/>
  </sheetViews>
  <sheetFormatPr baseColWidth="10" defaultRowHeight="11.25" x14ac:dyDescent="0.2"/>
  <cols>
    <col min="1" max="1" width="3.7109375" style="108" customWidth="1"/>
    <col min="2" max="2" width="66.7109375" style="108" customWidth="1"/>
    <col min="3" max="16384" width="11.42578125" style="108"/>
  </cols>
  <sheetData>
    <row r="1" spans="2:4" ht="11.25" customHeight="1" x14ac:dyDescent="0.2"/>
    <row r="2" spans="2:4" ht="30.75" customHeight="1" x14ac:dyDescent="0.2">
      <c r="B2" s="183" t="s">
        <v>295</v>
      </c>
      <c r="C2" s="183"/>
      <c r="D2" s="183"/>
    </row>
    <row r="3" spans="2:4" ht="12.75" x14ac:dyDescent="0.2">
      <c r="B3" s="189"/>
      <c r="C3" s="189"/>
      <c r="D3" s="189"/>
    </row>
    <row r="4" spans="2:4" ht="12.75" x14ac:dyDescent="0.2">
      <c r="B4" s="190"/>
      <c r="C4" s="190"/>
      <c r="D4" s="190"/>
    </row>
    <row r="5" spans="2:4" ht="12" thickBot="1" x14ac:dyDescent="0.25">
      <c r="B5" s="5" t="s">
        <v>163</v>
      </c>
      <c r="C5" s="6" t="s">
        <v>248</v>
      </c>
      <c r="D5" s="6" t="s">
        <v>252</v>
      </c>
    </row>
    <row r="6" spans="2:4" x14ac:dyDescent="0.2">
      <c r="B6" s="53" t="s">
        <v>105</v>
      </c>
      <c r="C6" s="120"/>
      <c r="D6" s="120"/>
    </row>
    <row r="7" spans="2:4" x14ac:dyDescent="0.2">
      <c r="B7" s="55" t="s">
        <v>106</v>
      </c>
      <c r="C7" s="170">
        <v>23763</v>
      </c>
      <c r="D7" s="171">
        <v>7358</v>
      </c>
    </row>
    <row r="8" spans="2:4" ht="12" thickBot="1" x14ac:dyDescent="0.25">
      <c r="B8" s="55" t="s">
        <v>107</v>
      </c>
      <c r="C8" s="130">
        <v>-471</v>
      </c>
      <c r="D8" s="137">
        <v>-448</v>
      </c>
    </row>
    <row r="9" spans="2:4" ht="12" thickBot="1" x14ac:dyDescent="0.25">
      <c r="B9" s="64" t="s">
        <v>108</v>
      </c>
      <c r="C9" s="116">
        <f>+SUM(C7:C8)</f>
        <v>23292</v>
      </c>
      <c r="D9" s="116">
        <f>+SUM(D7:D8)</f>
        <v>6910</v>
      </c>
    </row>
    <row r="10" spans="2:4" ht="12" thickBot="1" x14ac:dyDescent="0.25">
      <c r="B10" s="59" t="s">
        <v>109</v>
      </c>
      <c r="C10" s="123">
        <v>2566</v>
      </c>
      <c r="D10" s="124">
        <v>4523</v>
      </c>
    </row>
    <row r="11" spans="2:4" ht="12" thickBot="1" x14ac:dyDescent="0.25">
      <c r="B11" s="64" t="s">
        <v>110</v>
      </c>
      <c r="C11" s="116">
        <f>+SUM(C9:C10)</f>
        <v>25858</v>
      </c>
      <c r="D11" s="116">
        <f>+SUM(D9:D10)</f>
        <v>11433</v>
      </c>
    </row>
    <row r="12" spans="2:4" x14ac:dyDescent="0.2">
      <c r="B12" s="59" t="s">
        <v>111</v>
      </c>
      <c r="C12" s="120"/>
      <c r="D12" s="120"/>
    </row>
    <row r="13" spans="2:4" x14ac:dyDescent="0.2">
      <c r="B13" s="24" t="s">
        <v>112</v>
      </c>
      <c r="C13" s="125">
        <v>-258</v>
      </c>
      <c r="D13" s="126">
        <v>-698</v>
      </c>
    </row>
    <row r="14" spans="2:4" x14ac:dyDescent="0.2">
      <c r="B14" s="55" t="s">
        <v>113</v>
      </c>
      <c r="C14" s="125">
        <v>-264</v>
      </c>
      <c r="D14" s="126">
        <v>507</v>
      </c>
    </row>
    <row r="15" spans="2:4" x14ac:dyDescent="0.2">
      <c r="B15" s="55" t="s">
        <v>114</v>
      </c>
      <c r="C15" s="125">
        <v>27</v>
      </c>
      <c r="D15" s="126" t="s">
        <v>0</v>
      </c>
    </row>
    <row r="16" spans="2:4" x14ac:dyDescent="0.2">
      <c r="B16" s="55" t="s">
        <v>115</v>
      </c>
      <c r="C16" s="125" t="s">
        <v>0</v>
      </c>
      <c r="D16" s="126">
        <v>-804</v>
      </c>
    </row>
    <row r="17" spans="2:4" x14ac:dyDescent="0.2">
      <c r="B17" s="55" t="s">
        <v>116</v>
      </c>
      <c r="C17" s="121">
        <v>-2557</v>
      </c>
      <c r="D17" s="122">
        <v>-3056</v>
      </c>
    </row>
    <row r="18" spans="2:4" x14ac:dyDescent="0.2">
      <c r="B18" s="55" t="s">
        <v>255</v>
      </c>
      <c r="C18" s="125" t="s">
        <v>0</v>
      </c>
      <c r="D18" s="126">
        <v>-89</v>
      </c>
    </row>
    <row r="19" spans="2:4" x14ac:dyDescent="0.2">
      <c r="B19" s="55" t="s">
        <v>117</v>
      </c>
      <c r="C19" s="121">
        <v>11071</v>
      </c>
      <c r="D19" s="122">
        <v>1587</v>
      </c>
    </row>
    <row r="20" spans="2:4" x14ac:dyDescent="0.2">
      <c r="B20" s="55" t="s">
        <v>118</v>
      </c>
      <c r="C20" s="121">
        <v>-4153</v>
      </c>
      <c r="D20" s="122">
        <v>-5139</v>
      </c>
    </row>
    <row r="21" spans="2:4" x14ac:dyDescent="0.2">
      <c r="B21" s="55" t="s">
        <v>256</v>
      </c>
      <c r="C21" s="125">
        <v>-24</v>
      </c>
      <c r="D21" s="126">
        <v>-44</v>
      </c>
    </row>
    <row r="22" spans="2:4" x14ac:dyDescent="0.2">
      <c r="B22" s="55" t="s">
        <v>119</v>
      </c>
      <c r="C22" s="121">
        <v>-2935</v>
      </c>
      <c r="D22" s="122">
        <v>-2887</v>
      </c>
    </row>
    <row r="23" spans="2:4" x14ac:dyDescent="0.2">
      <c r="B23" s="55" t="s">
        <v>120</v>
      </c>
      <c r="C23" s="121">
        <v>3122</v>
      </c>
      <c r="D23" s="126">
        <v>22</v>
      </c>
    </row>
    <row r="24" spans="2:4" x14ac:dyDescent="0.2">
      <c r="B24" s="55" t="s">
        <v>121</v>
      </c>
      <c r="C24" s="121">
        <v>4839</v>
      </c>
      <c r="D24" s="126">
        <v>-756</v>
      </c>
    </row>
    <row r="25" spans="2:4" x14ac:dyDescent="0.2">
      <c r="B25" s="55" t="s">
        <v>122</v>
      </c>
      <c r="C25" s="121">
        <v>1535</v>
      </c>
      <c r="D25" s="126">
        <v>375</v>
      </c>
    </row>
    <row r="26" spans="2:4" x14ac:dyDescent="0.2">
      <c r="B26" s="55" t="s">
        <v>123</v>
      </c>
      <c r="C26" s="125">
        <v>256</v>
      </c>
      <c r="D26" s="122">
        <v>7816</v>
      </c>
    </row>
    <row r="27" spans="2:4" x14ac:dyDescent="0.2">
      <c r="B27" s="55" t="s">
        <v>124</v>
      </c>
      <c r="C27" s="125" t="s">
        <v>0</v>
      </c>
      <c r="D27" s="126">
        <v>225</v>
      </c>
    </row>
    <row r="28" spans="2:4" x14ac:dyDescent="0.2">
      <c r="B28" s="55" t="s">
        <v>125</v>
      </c>
      <c r="C28" s="121">
        <v>-8217</v>
      </c>
      <c r="D28" s="122">
        <v>-39539</v>
      </c>
    </row>
    <row r="29" spans="2:4" x14ac:dyDescent="0.2">
      <c r="B29" s="55" t="s">
        <v>126</v>
      </c>
      <c r="C29" s="121">
        <v>12004</v>
      </c>
      <c r="D29" s="122">
        <v>57175</v>
      </c>
    </row>
    <row r="30" spans="2:4" x14ac:dyDescent="0.2">
      <c r="B30" s="55" t="s">
        <v>127</v>
      </c>
      <c r="C30" s="125">
        <v>830</v>
      </c>
      <c r="D30" s="126">
        <v>-133</v>
      </c>
    </row>
    <row r="31" spans="2:4" x14ac:dyDescent="0.2">
      <c r="B31" s="55" t="s">
        <v>128</v>
      </c>
      <c r="C31" s="125">
        <v>102</v>
      </c>
      <c r="D31" s="126">
        <v>-30</v>
      </c>
    </row>
    <row r="32" spans="2:4" x14ac:dyDescent="0.2">
      <c r="B32" s="55" t="s">
        <v>129</v>
      </c>
      <c r="C32" s="125" t="s">
        <v>0</v>
      </c>
      <c r="D32" s="126">
        <v>-33</v>
      </c>
    </row>
    <row r="33" spans="2:4" x14ac:dyDescent="0.2">
      <c r="B33" s="55" t="s">
        <v>130</v>
      </c>
      <c r="C33" s="121">
        <v>-2481</v>
      </c>
      <c r="D33" s="126">
        <v>-169</v>
      </c>
    </row>
    <row r="34" spans="2:4" x14ac:dyDescent="0.2">
      <c r="B34" s="55" t="s">
        <v>131</v>
      </c>
      <c r="C34" s="125">
        <v>-902</v>
      </c>
      <c r="D34" s="126">
        <v>-125</v>
      </c>
    </row>
    <row r="35" spans="2:4" ht="12" thickBot="1" x14ac:dyDescent="0.25">
      <c r="B35" s="55" t="s">
        <v>257</v>
      </c>
      <c r="C35" s="121">
        <v>1780</v>
      </c>
      <c r="D35" s="126" t="s">
        <v>0</v>
      </c>
    </row>
    <row r="36" spans="2:4" ht="12" thickBot="1" x14ac:dyDescent="0.25">
      <c r="B36" s="64" t="s">
        <v>132</v>
      </c>
      <c r="C36" s="116">
        <f>+SUM(C13:C35)</f>
        <v>13775</v>
      </c>
      <c r="D36" s="116">
        <f>+SUM(D13:D35)</f>
        <v>14205</v>
      </c>
    </row>
    <row r="37" spans="2:4" ht="12" thickBot="1" x14ac:dyDescent="0.25">
      <c r="B37" s="55" t="s">
        <v>133</v>
      </c>
      <c r="C37" s="128">
        <v>2330</v>
      </c>
      <c r="D37" s="129">
        <v>-4208</v>
      </c>
    </row>
    <row r="38" spans="2:4" ht="12" thickBot="1" x14ac:dyDescent="0.25">
      <c r="B38" s="64" t="s">
        <v>134</v>
      </c>
      <c r="C38" s="116">
        <f>+C36+C37</f>
        <v>16105</v>
      </c>
      <c r="D38" s="116">
        <f>+D36+D37</f>
        <v>9997</v>
      </c>
    </row>
    <row r="39" spans="2:4" x14ac:dyDescent="0.2">
      <c r="B39" s="59" t="s">
        <v>135</v>
      </c>
      <c r="C39" s="120"/>
      <c r="D39" s="120"/>
    </row>
    <row r="40" spans="2:4" x14ac:dyDescent="0.2">
      <c r="B40" s="55" t="s">
        <v>136</v>
      </c>
      <c r="C40" s="121">
        <v>30999</v>
      </c>
      <c r="D40" s="122">
        <v>34918</v>
      </c>
    </row>
    <row r="41" spans="2:4" x14ac:dyDescent="0.2">
      <c r="B41" s="55" t="s">
        <v>137</v>
      </c>
      <c r="C41" s="121">
        <v>-59229</v>
      </c>
      <c r="D41" s="122">
        <v>-34503</v>
      </c>
    </row>
    <row r="42" spans="2:4" x14ac:dyDescent="0.2">
      <c r="B42" s="55" t="s">
        <v>138</v>
      </c>
      <c r="C42" s="121">
        <v>-1799</v>
      </c>
      <c r="D42" s="122">
        <v>4112</v>
      </c>
    </row>
    <row r="43" spans="2:4" x14ac:dyDescent="0.2">
      <c r="B43" s="55" t="s">
        <v>139</v>
      </c>
      <c r="C43" s="121">
        <v>-18118</v>
      </c>
      <c r="D43" s="122">
        <v>-16405</v>
      </c>
    </row>
    <row r="44" spans="2:4" x14ac:dyDescent="0.2">
      <c r="B44" s="55" t="s">
        <v>140</v>
      </c>
      <c r="C44" s="125" t="s">
        <v>0</v>
      </c>
      <c r="D44" s="126">
        <v>-747</v>
      </c>
    </row>
    <row r="45" spans="2:4" x14ac:dyDescent="0.2">
      <c r="B45" s="55" t="s">
        <v>141</v>
      </c>
      <c r="C45" s="121">
        <v>-13384</v>
      </c>
      <c r="D45" s="122">
        <v>-5679</v>
      </c>
    </row>
    <row r="46" spans="2:4" x14ac:dyDescent="0.2">
      <c r="B46" s="55" t="s">
        <v>142</v>
      </c>
      <c r="C46" s="125" t="s">
        <v>0</v>
      </c>
      <c r="D46" s="122">
        <v>2172</v>
      </c>
    </row>
    <row r="47" spans="2:4" x14ac:dyDescent="0.2">
      <c r="B47" s="24" t="s">
        <v>143</v>
      </c>
      <c r="C47" s="125">
        <v>-589</v>
      </c>
      <c r="D47" s="122">
        <v>-5454</v>
      </c>
    </row>
    <row r="48" spans="2:4" x14ac:dyDescent="0.2">
      <c r="B48" s="55" t="s">
        <v>144</v>
      </c>
      <c r="C48" s="121">
        <v>2658</v>
      </c>
      <c r="D48" s="126" t="s">
        <v>0</v>
      </c>
    </row>
    <row r="49" spans="2:4" x14ac:dyDescent="0.2">
      <c r="B49" s="55" t="s">
        <v>145</v>
      </c>
      <c r="C49" s="125">
        <v>70</v>
      </c>
      <c r="D49" s="126">
        <v>13</v>
      </c>
    </row>
    <row r="50" spans="2:4" x14ac:dyDescent="0.2">
      <c r="B50" s="55" t="s">
        <v>146</v>
      </c>
      <c r="C50" s="125" t="s">
        <v>0</v>
      </c>
      <c r="D50" s="126">
        <v>248</v>
      </c>
    </row>
    <row r="51" spans="2:4" x14ac:dyDescent="0.2">
      <c r="B51" s="69" t="s">
        <v>147</v>
      </c>
      <c r="C51" s="125" t="s">
        <v>0</v>
      </c>
      <c r="D51" s="126">
        <v>-6</v>
      </c>
    </row>
    <row r="52" spans="2:4" x14ac:dyDescent="0.2">
      <c r="B52" s="24" t="s">
        <v>148</v>
      </c>
      <c r="C52" s="125">
        <v>-897</v>
      </c>
      <c r="D52" s="126">
        <v>-532</v>
      </c>
    </row>
    <row r="53" spans="2:4" x14ac:dyDescent="0.2">
      <c r="B53" s="55" t="s">
        <v>149</v>
      </c>
      <c r="C53" s="125">
        <v>-323</v>
      </c>
      <c r="D53" s="126">
        <v>-568</v>
      </c>
    </row>
    <row r="54" spans="2:4" x14ac:dyDescent="0.2">
      <c r="B54" s="24" t="s">
        <v>150</v>
      </c>
      <c r="C54" s="121">
        <v>-1727</v>
      </c>
      <c r="D54" s="126">
        <v>-77</v>
      </c>
    </row>
    <row r="55" spans="2:4" ht="12" thickBot="1" x14ac:dyDescent="0.25">
      <c r="B55" s="55" t="s">
        <v>151</v>
      </c>
      <c r="C55" s="125" t="s">
        <v>0</v>
      </c>
      <c r="D55" s="126">
        <v>-1</v>
      </c>
    </row>
    <row r="56" spans="2:4" ht="12" thickBot="1" x14ac:dyDescent="0.25">
      <c r="B56" s="64" t="s">
        <v>152</v>
      </c>
      <c r="C56" s="116">
        <f>+SUM(C40:C55)</f>
        <v>-62339</v>
      </c>
      <c r="D56" s="116">
        <f>+SUM(D40:D55)</f>
        <v>-22509</v>
      </c>
    </row>
    <row r="57" spans="2:4" ht="12" thickBot="1" x14ac:dyDescent="0.25">
      <c r="B57" s="55" t="s">
        <v>153</v>
      </c>
      <c r="C57" s="128">
        <v>-4806</v>
      </c>
      <c r="D57" s="129">
        <v>9487</v>
      </c>
    </row>
    <row r="58" spans="2:4" ht="12" thickBot="1" x14ac:dyDescent="0.25">
      <c r="B58" s="64" t="s">
        <v>154</v>
      </c>
      <c r="C58" s="116">
        <f>+C56+C57</f>
        <v>-67145</v>
      </c>
      <c r="D58" s="116">
        <f>+D56+D57</f>
        <v>-13022</v>
      </c>
    </row>
    <row r="59" spans="2:4" ht="12" thickBot="1" x14ac:dyDescent="0.25">
      <c r="B59" s="55" t="s">
        <v>155</v>
      </c>
      <c r="C59" s="128">
        <v>-25272</v>
      </c>
      <c r="D59" s="129">
        <v>-1394</v>
      </c>
    </row>
    <row r="60" spans="2:4" ht="12" thickBot="1" x14ac:dyDescent="0.25">
      <c r="B60" s="64" t="s">
        <v>156</v>
      </c>
      <c r="C60" s="116">
        <v>90</v>
      </c>
      <c r="D60" s="117">
        <v>9802</v>
      </c>
    </row>
    <row r="61" spans="2:4" ht="12" thickBot="1" x14ac:dyDescent="0.25">
      <c r="B61" s="166" t="s">
        <v>157</v>
      </c>
      <c r="C61" s="164">
        <f>+C59+C60</f>
        <v>-25182</v>
      </c>
      <c r="D61" s="164">
        <f>+D59+D60</f>
        <v>8408</v>
      </c>
    </row>
    <row r="62" spans="2:4" ht="12" thickTop="1" x14ac:dyDescent="0.2">
      <c r="B62" s="55" t="s">
        <v>158</v>
      </c>
      <c r="C62" s="121">
        <v>84749</v>
      </c>
      <c r="D62" s="122">
        <v>81555</v>
      </c>
    </row>
    <row r="63" spans="2:4" x14ac:dyDescent="0.2">
      <c r="B63" s="55" t="s">
        <v>159</v>
      </c>
      <c r="C63" s="125">
        <v>-596</v>
      </c>
      <c r="D63" s="126">
        <v>-632</v>
      </c>
    </row>
    <row r="64" spans="2:4" ht="12" thickBot="1" x14ac:dyDescent="0.25">
      <c r="B64" s="55" t="s">
        <v>160</v>
      </c>
      <c r="C64" s="132">
        <v>1418</v>
      </c>
      <c r="D64" s="133">
        <v>3144</v>
      </c>
    </row>
    <row r="65" spans="2:4" ht="12" thickBot="1" x14ac:dyDescent="0.25">
      <c r="B65" s="166" t="s">
        <v>161</v>
      </c>
      <c r="C65" s="164">
        <f>+SUM(C61:C64)</f>
        <v>60389</v>
      </c>
      <c r="D65" s="164">
        <f>+SUM(D61:D64)</f>
        <v>92475</v>
      </c>
    </row>
    <row r="66" spans="2:4" ht="12" thickTop="1" x14ac:dyDescent="0.2"/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B84-C3BF-4C68-A6DF-1042763D59BD}">
  <dimension ref="B1:E32"/>
  <sheetViews>
    <sheetView showGridLines="0" workbookViewId="0"/>
  </sheetViews>
  <sheetFormatPr baseColWidth="10" defaultRowHeight="15" x14ac:dyDescent="0.25"/>
  <cols>
    <col min="1" max="1" width="3.7109375" customWidth="1"/>
    <col min="2" max="2" width="81" bestFit="1" customWidth="1"/>
    <col min="5" max="5" width="11.42578125" style="75"/>
  </cols>
  <sheetData>
    <row r="1" spans="2:5" ht="11.25" customHeight="1" x14ac:dyDescent="0.25"/>
    <row r="2" spans="2:5" ht="30.75" customHeight="1" x14ac:dyDescent="0.25">
      <c r="B2" s="83" t="s">
        <v>162</v>
      </c>
      <c r="C2" s="83"/>
      <c r="D2" s="83"/>
      <c r="E2" s="83"/>
    </row>
    <row r="3" spans="2:5" ht="12.75" customHeight="1" x14ac:dyDescent="0.25"/>
    <row r="4" spans="2:5" ht="12.75" customHeight="1" x14ac:dyDescent="0.25"/>
    <row r="5" spans="2:5" ht="12" customHeight="1" thickBot="1" x14ac:dyDescent="0.3">
      <c r="B5" s="5" t="s">
        <v>163</v>
      </c>
      <c r="C5" s="6" t="s">
        <v>258</v>
      </c>
      <c r="D5" s="6" t="s">
        <v>259</v>
      </c>
      <c r="E5" s="76" t="s">
        <v>260</v>
      </c>
    </row>
    <row r="6" spans="2:5" ht="11.25" customHeight="1" x14ac:dyDescent="0.25">
      <c r="B6" s="48" t="s">
        <v>60</v>
      </c>
      <c r="C6" s="9">
        <v>87462</v>
      </c>
      <c r="D6" s="9">
        <v>77443</v>
      </c>
      <c r="E6" s="77">
        <f>+C6/D6-1</f>
        <v>0.12937257079400344</v>
      </c>
    </row>
    <row r="7" spans="2:5" ht="11.25" customHeight="1" x14ac:dyDescent="0.25">
      <c r="B7" s="24" t="s">
        <v>61</v>
      </c>
      <c r="C7" s="11">
        <v>-59010</v>
      </c>
      <c r="D7" s="11">
        <v>-51844</v>
      </c>
      <c r="E7" s="78">
        <f t="shared" ref="E7:E15" si="0">+C7/D7-1</f>
        <v>0.13822235938584981</v>
      </c>
    </row>
    <row r="8" spans="2:5" ht="11.25" customHeight="1" x14ac:dyDescent="0.25">
      <c r="B8" s="8" t="s">
        <v>164</v>
      </c>
      <c r="C8" s="9">
        <v>2701</v>
      </c>
      <c r="D8" s="9">
        <v>1656</v>
      </c>
      <c r="E8" s="77">
        <f t="shared" si="0"/>
        <v>0.6310386473429952</v>
      </c>
    </row>
    <row r="9" spans="2:5" ht="11.25" customHeight="1" thickBot="1" x14ac:dyDescent="0.3">
      <c r="B9" s="51" t="s">
        <v>165</v>
      </c>
      <c r="C9" s="52">
        <v>352</v>
      </c>
      <c r="D9" s="52">
        <v>12</v>
      </c>
      <c r="E9" s="79">
        <f t="shared" si="0"/>
        <v>28.333333333333332</v>
      </c>
    </row>
    <row r="10" spans="2:5" ht="11.25" customHeight="1" thickBot="1" x14ac:dyDescent="0.3">
      <c r="B10" s="19" t="s">
        <v>64</v>
      </c>
      <c r="C10" s="20">
        <f>+SUM(C6:C9)</f>
        <v>31505</v>
      </c>
      <c r="D10" s="20">
        <f>+SUM(D6:D9)</f>
        <v>27267</v>
      </c>
      <c r="E10" s="80">
        <f t="shared" si="0"/>
        <v>0.15542597278761883</v>
      </c>
    </row>
    <row r="11" spans="2:5" ht="11.25" customHeight="1" x14ac:dyDescent="0.25">
      <c r="B11" s="24" t="s">
        <v>166</v>
      </c>
      <c r="C11" s="2">
        <v>-383</v>
      </c>
      <c r="D11" s="11">
        <v>-8490</v>
      </c>
      <c r="E11" s="78">
        <f t="shared" si="0"/>
        <v>-0.95488810365135457</v>
      </c>
    </row>
    <row r="12" spans="2:5" ht="11.25" customHeight="1" x14ac:dyDescent="0.25">
      <c r="B12" s="8" t="s">
        <v>66</v>
      </c>
      <c r="C12" s="15">
        <v>323</v>
      </c>
      <c r="D12" s="15">
        <v>87</v>
      </c>
      <c r="E12" s="77">
        <f t="shared" si="0"/>
        <v>2.7126436781609193</v>
      </c>
    </row>
    <row r="13" spans="2:5" ht="11.25" customHeight="1" x14ac:dyDescent="0.25">
      <c r="B13" s="24" t="s">
        <v>67</v>
      </c>
      <c r="C13" s="11">
        <v>-8752</v>
      </c>
      <c r="D13" s="11">
        <v>-8765</v>
      </c>
      <c r="E13" s="78">
        <f t="shared" si="0"/>
        <v>-1.4831717056474902E-3</v>
      </c>
    </row>
    <row r="14" spans="2:5" ht="11.25" customHeight="1" x14ac:dyDescent="0.25">
      <c r="B14" s="8" t="s">
        <v>68</v>
      </c>
      <c r="C14" s="9">
        <v>-11692</v>
      </c>
      <c r="D14" s="9">
        <v>-9909</v>
      </c>
      <c r="E14" s="77">
        <f t="shared" si="0"/>
        <v>0.17993743061862943</v>
      </c>
    </row>
    <row r="15" spans="2:5" ht="11.25" customHeight="1" x14ac:dyDescent="0.25">
      <c r="B15" s="24" t="s">
        <v>253</v>
      </c>
      <c r="C15" s="11">
        <v>2626</v>
      </c>
      <c r="D15" s="2">
        <v>833</v>
      </c>
      <c r="E15" s="78">
        <f t="shared" si="0"/>
        <v>2.1524609843937577</v>
      </c>
    </row>
    <row r="16" spans="2:5" ht="11.25" customHeight="1" thickBot="1" x14ac:dyDescent="0.3">
      <c r="B16" s="8" t="s">
        <v>69</v>
      </c>
      <c r="C16" s="9">
        <v>-2344</v>
      </c>
      <c r="D16" s="15" t="s">
        <v>1</v>
      </c>
      <c r="E16" s="77" t="s">
        <v>1</v>
      </c>
    </row>
    <row r="17" spans="2:5" ht="11.25" customHeight="1" thickBot="1" x14ac:dyDescent="0.3">
      <c r="B17" s="64" t="s">
        <v>167</v>
      </c>
      <c r="C17" s="16">
        <f>+SUM(C10:C16)</f>
        <v>11283</v>
      </c>
      <c r="D17" s="16">
        <f>+SUM(D10:D16)</f>
        <v>1023</v>
      </c>
      <c r="E17" s="28">
        <f t="shared" ref="E17:E20" si="1">+C17/D17-1</f>
        <v>10.029325513196481</v>
      </c>
    </row>
    <row r="18" spans="2:5" ht="11.25" customHeight="1" thickBot="1" x14ac:dyDescent="0.3">
      <c r="B18" s="12" t="s">
        <v>168</v>
      </c>
      <c r="C18" s="17">
        <v>12549</v>
      </c>
      <c r="D18" s="17">
        <v>8290</v>
      </c>
      <c r="E18" s="81">
        <f t="shared" si="1"/>
        <v>0.51375150784077195</v>
      </c>
    </row>
    <row r="19" spans="2:5" ht="11.25" customHeight="1" thickBot="1" x14ac:dyDescent="0.3">
      <c r="B19" s="18" t="s">
        <v>169</v>
      </c>
      <c r="C19" s="14">
        <f>+C17+C18</f>
        <v>23832</v>
      </c>
      <c r="D19" s="14">
        <f>+D17+D18</f>
        <v>9313</v>
      </c>
      <c r="E19" s="82">
        <f t="shared" si="1"/>
        <v>1.5590035434339096</v>
      </c>
    </row>
    <row r="20" spans="2:5" ht="11.25" customHeight="1" thickBot="1" x14ac:dyDescent="0.3">
      <c r="B20" s="19" t="s">
        <v>170</v>
      </c>
      <c r="C20" s="20">
        <v>26559</v>
      </c>
      <c r="D20" s="20">
        <v>18831</v>
      </c>
      <c r="E20" s="80">
        <f t="shared" si="1"/>
        <v>0.41038712760873031</v>
      </c>
    </row>
    <row r="21" spans="2:5" ht="11.25" customHeight="1" thickBot="1" x14ac:dyDescent="0.3">
      <c r="B21" s="51" t="s">
        <v>171</v>
      </c>
      <c r="C21" s="22">
        <v>1307</v>
      </c>
      <c r="D21" s="22">
        <v>-1941</v>
      </c>
      <c r="E21" s="79" t="s">
        <v>1</v>
      </c>
    </row>
    <row r="22" spans="2:5" ht="11.25" customHeight="1" thickBot="1" x14ac:dyDescent="0.3">
      <c r="B22" s="19" t="s">
        <v>172</v>
      </c>
      <c r="C22" s="20">
        <v>12590</v>
      </c>
      <c r="D22" s="23">
        <v>-918</v>
      </c>
      <c r="E22" s="80" t="s">
        <v>1</v>
      </c>
    </row>
    <row r="23" spans="2:5" ht="11.25" customHeight="1" thickBot="1" x14ac:dyDescent="0.3">
      <c r="B23" s="21" t="s">
        <v>77</v>
      </c>
      <c r="C23" s="22">
        <v>-33889</v>
      </c>
      <c r="D23" s="22">
        <v>-20489</v>
      </c>
      <c r="E23" s="79">
        <f t="shared" ref="E23:E28" si="2">+C23/D23-1</f>
        <v>0.65400946849529018</v>
      </c>
    </row>
    <row r="24" spans="2:5" ht="11.25" customHeight="1" thickBot="1" x14ac:dyDescent="0.3">
      <c r="B24" s="19" t="s">
        <v>173</v>
      </c>
      <c r="C24" s="20">
        <f>+C22+C23</f>
        <v>-21299</v>
      </c>
      <c r="D24" s="20">
        <f>+D22+D23</f>
        <v>-21407</v>
      </c>
      <c r="E24" s="80">
        <f t="shared" si="2"/>
        <v>-5.0450787125706498E-3</v>
      </c>
    </row>
    <row r="25" spans="2:5" ht="11.25" customHeight="1" thickBot="1" x14ac:dyDescent="0.3">
      <c r="B25" s="21" t="s">
        <v>174</v>
      </c>
      <c r="C25" s="22">
        <v>-3302</v>
      </c>
      <c r="D25" s="22">
        <v>3204</v>
      </c>
      <c r="E25" s="79">
        <f t="shared" si="2"/>
        <v>-2.0305867665418225</v>
      </c>
    </row>
    <row r="26" spans="2:5" ht="11.25" customHeight="1" thickBot="1" x14ac:dyDescent="0.3">
      <c r="B26" s="19" t="s">
        <v>175</v>
      </c>
      <c r="C26" s="20">
        <f>+C24+C25</f>
        <v>-24601</v>
      </c>
      <c r="D26" s="20">
        <f>+D24+D25</f>
        <v>-18203</v>
      </c>
      <c r="E26" s="80">
        <f t="shared" si="2"/>
        <v>0.35148052518815587</v>
      </c>
    </row>
    <row r="27" spans="2:5" ht="11.25" customHeight="1" thickBot="1" x14ac:dyDescent="0.3">
      <c r="B27" s="21" t="s">
        <v>176</v>
      </c>
      <c r="C27" s="22">
        <v>17180</v>
      </c>
      <c r="D27" s="22">
        <v>3680</v>
      </c>
      <c r="E27" s="79">
        <f t="shared" si="2"/>
        <v>3.6684782608695654</v>
      </c>
    </row>
    <row r="28" spans="2:5" ht="11.25" customHeight="1" thickBot="1" x14ac:dyDescent="0.3">
      <c r="B28" s="19" t="s">
        <v>177</v>
      </c>
      <c r="C28" s="20">
        <f>+C26+C27</f>
        <v>-7421</v>
      </c>
      <c r="D28" s="20">
        <f>+D26+D27</f>
        <v>-14523</v>
      </c>
      <c r="E28" s="80">
        <f t="shared" si="2"/>
        <v>-0.48901742064311782</v>
      </c>
    </row>
    <row r="29" spans="2:5" ht="11.25" customHeight="1" x14ac:dyDescent="0.25">
      <c r="B29" s="4"/>
      <c r="C29" s="2"/>
      <c r="D29" s="2"/>
      <c r="E29" s="78"/>
    </row>
    <row r="30" spans="2:5" ht="11.25" customHeight="1" x14ac:dyDescent="0.25">
      <c r="B30" s="48" t="s">
        <v>178</v>
      </c>
      <c r="C30" s="15"/>
      <c r="D30" s="15"/>
      <c r="E30" s="77"/>
    </row>
    <row r="31" spans="2:5" ht="11.25" customHeight="1" x14ac:dyDescent="0.25">
      <c r="B31" s="10" t="s">
        <v>179</v>
      </c>
      <c r="C31" s="11">
        <v>-10185</v>
      </c>
      <c r="D31" s="11">
        <v>-10076</v>
      </c>
      <c r="E31" s="78">
        <f t="shared" ref="E31" si="3">+C31/D31-1</f>
        <v>1.0817784835251976E-2</v>
      </c>
    </row>
    <row r="32" spans="2:5" ht="11.25" customHeight="1" x14ac:dyDescent="0.25">
      <c r="B32" s="8" t="s">
        <v>98</v>
      </c>
      <c r="C32" s="9">
        <v>2764</v>
      </c>
      <c r="D32" s="9">
        <v>-4447</v>
      </c>
      <c r="E32" s="77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F7-E106-40F0-9252-8E1AB0C1253D}">
  <dimension ref="B1:H39"/>
  <sheetViews>
    <sheetView showGridLines="0" workbookViewId="0"/>
  </sheetViews>
  <sheetFormatPr baseColWidth="10" defaultRowHeight="15" x14ac:dyDescent="0.25"/>
  <cols>
    <col min="1" max="1" width="3.7109375" customWidth="1"/>
    <col min="2" max="2" width="30.28515625" customWidth="1"/>
  </cols>
  <sheetData>
    <row r="1" spans="2:8" ht="11.25" customHeight="1" x14ac:dyDescent="0.25"/>
    <row r="2" spans="2:8" s="3" customFormat="1" ht="30.75" customHeight="1" x14ac:dyDescent="0.25">
      <c r="B2" s="32" t="s">
        <v>182</v>
      </c>
    </row>
    <row r="3" spans="2:8" ht="12.75" customHeight="1" x14ac:dyDescent="0.25"/>
    <row r="4" spans="2:8" ht="12.75" customHeight="1" x14ac:dyDescent="0.25"/>
    <row r="5" spans="2:8" ht="11.25" customHeight="1" thickBot="1" x14ac:dyDescent="0.3">
      <c r="B5" s="33"/>
      <c r="C5" s="192" t="s">
        <v>261</v>
      </c>
      <c r="D5" s="192"/>
      <c r="E5" s="192"/>
      <c r="F5" s="192"/>
      <c r="G5" s="192"/>
      <c r="H5" s="192"/>
    </row>
    <row r="6" spans="2:8" ht="11.25" customHeight="1" thickBot="1" x14ac:dyDescent="0.3">
      <c r="B6" s="35"/>
      <c r="C6" s="45"/>
      <c r="D6" s="191" t="s">
        <v>180</v>
      </c>
      <c r="E6" s="191"/>
      <c r="F6" s="191"/>
      <c r="G6" s="44"/>
      <c r="H6" s="65" t="s">
        <v>183</v>
      </c>
    </row>
    <row r="7" spans="2:8" ht="11.25" customHeight="1" thickBot="1" x14ac:dyDescent="0.3">
      <c r="B7" s="37"/>
      <c r="C7" s="74" t="s">
        <v>181</v>
      </c>
      <c r="D7" s="74" t="s">
        <v>2</v>
      </c>
      <c r="E7" s="74" t="s">
        <v>3</v>
      </c>
      <c r="F7" s="74" t="s">
        <v>4</v>
      </c>
      <c r="G7" s="74" t="s">
        <v>5</v>
      </c>
      <c r="H7" s="6" t="s">
        <v>6</v>
      </c>
    </row>
    <row r="8" spans="2:8" ht="11.25" customHeight="1" x14ac:dyDescent="0.25">
      <c r="B8" s="53" t="s">
        <v>60</v>
      </c>
      <c r="C8" s="40">
        <v>18504</v>
      </c>
      <c r="D8" s="40">
        <v>9762</v>
      </c>
      <c r="E8" s="40">
        <v>57387</v>
      </c>
      <c r="F8" s="92">
        <f>+SUM(D8:E8)</f>
        <v>67149</v>
      </c>
      <c r="G8" s="92">
        <f>+C8+F8</f>
        <v>85653</v>
      </c>
      <c r="H8" s="93">
        <f>+G8/G26-1</f>
        <v>0.1380643618293429</v>
      </c>
    </row>
    <row r="9" spans="2:8" ht="11.25" customHeight="1" x14ac:dyDescent="0.25">
      <c r="B9" s="8" t="s">
        <v>61</v>
      </c>
      <c r="C9" s="38">
        <v>-15544</v>
      </c>
      <c r="D9" s="38">
        <v>-2158</v>
      </c>
      <c r="E9" s="38">
        <v>-39144</v>
      </c>
      <c r="F9" s="38">
        <f t="shared" ref="F9" si="0">+SUM(D9:E9)</f>
        <v>-41302</v>
      </c>
      <c r="G9" s="38">
        <f t="shared" ref="G9:G20" si="1">+C9+F9</f>
        <v>-56846</v>
      </c>
      <c r="H9" s="26">
        <f t="shared" ref="H9:H13" si="2">+G9/G27-1</f>
        <v>0.15402261515662108</v>
      </c>
    </row>
    <row r="10" spans="2:8" ht="11.25" customHeight="1" x14ac:dyDescent="0.25">
      <c r="B10" s="66" t="s">
        <v>164</v>
      </c>
      <c r="C10" s="62">
        <v>2523</v>
      </c>
      <c r="D10" s="194">
        <v>0</v>
      </c>
      <c r="E10" s="194">
        <v>0</v>
      </c>
      <c r="F10" s="194">
        <v>0</v>
      </c>
      <c r="G10" s="62">
        <f t="shared" si="1"/>
        <v>2523</v>
      </c>
      <c r="H10" s="27">
        <f t="shared" si="2"/>
        <v>0.7780126849894291</v>
      </c>
    </row>
    <row r="11" spans="2:8" ht="11.25" customHeight="1" thickBot="1" x14ac:dyDescent="0.3">
      <c r="B11" s="8" t="s">
        <v>165</v>
      </c>
      <c r="C11" s="39">
        <v>352</v>
      </c>
      <c r="D11" s="195">
        <v>0</v>
      </c>
      <c r="E11" s="195">
        <v>0</v>
      </c>
      <c r="F11" s="195">
        <v>0</v>
      </c>
      <c r="G11" s="39">
        <f t="shared" si="1"/>
        <v>352</v>
      </c>
      <c r="H11" s="46">
        <f t="shared" si="2"/>
        <v>28.333333333333332</v>
      </c>
    </row>
    <row r="12" spans="2:8" ht="11.25" customHeight="1" thickBot="1" x14ac:dyDescent="0.3">
      <c r="B12" s="64" t="s">
        <v>64</v>
      </c>
      <c r="C12" s="84">
        <f>+SUM(C8:C11)</f>
        <v>5835</v>
      </c>
      <c r="D12" s="84">
        <f t="shared" ref="D12:F12" si="3">+SUM(D8:D11)</f>
        <v>7604</v>
      </c>
      <c r="E12" s="84">
        <f t="shared" si="3"/>
        <v>18243</v>
      </c>
      <c r="F12" s="84">
        <f t="shared" si="3"/>
        <v>25847</v>
      </c>
      <c r="G12" s="84">
        <f t="shared" si="1"/>
        <v>31682</v>
      </c>
      <c r="H12" s="50">
        <f t="shared" si="2"/>
        <v>0.15484435372165928</v>
      </c>
    </row>
    <row r="13" spans="2:8" ht="11.25" customHeight="1" x14ac:dyDescent="0.25">
      <c r="B13" s="8" t="s">
        <v>166</v>
      </c>
      <c r="C13" s="39">
        <v>12</v>
      </c>
      <c r="D13" s="38">
        <v>2445</v>
      </c>
      <c r="E13" s="38">
        <v>-2585</v>
      </c>
      <c r="F13" s="39">
        <v>-140</v>
      </c>
      <c r="G13" s="39">
        <f t="shared" si="1"/>
        <v>-128</v>
      </c>
      <c r="H13" s="26">
        <f t="shared" si="2"/>
        <v>-2.4712643678160919</v>
      </c>
    </row>
    <row r="14" spans="2:8" ht="11.25" customHeight="1" x14ac:dyDescent="0.25">
      <c r="B14" s="24" t="s">
        <v>66</v>
      </c>
      <c r="C14" s="73">
        <v>323</v>
      </c>
      <c r="D14" s="194">
        <v>0</v>
      </c>
      <c r="E14" s="194">
        <v>0</v>
      </c>
      <c r="F14" s="194">
        <v>0</v>
      </c>
      <c r="G14" s="62">
        <f t="shared" si="1"/>
        <v>323</v>
      </c>
      <c r="H14" s="27" t="s">
        <v>1</v>
      </c>
    </row>
    <row r="15" spans="2:8" ht="11.25" customHeight="1" x14ac:dyDescent="0.25">
      <c r="B15" s="8" t="s">
        <v>67</v>
      </c>
      <c r="C15" s="38">
        <v>-1020</v>
      </c>
      <c r="D15" s="38">
        <v>-1624</v>
      </c>
      <c r="E15" s="38">
        <v>-6156</v>
      </c>
      <c r="F15" s="38">
        <v>-7780</v>
      </c>
      <c r="G15" s="38">
        <f t="shared" si="1"/>
        <v>-8800</v>
      </c>
      <c r="H15" s="26">
        <f>+G15/G33-1</f>
        <v>-2.2722108611683556E-4</v>
      </c>
    </row>
    <row r="16" spans="2:8" ht="11.25" customHeight="1" x14ac:dyDescent="0.25">
      <c r="B16" s="24" t="s">
        <v>68</v>
      </c>
      <c r="C16" s="62">
        <v>-1862</v>
      </c>
      <c r="D16" s="73">
        <v>-850</v>
      </c>
      <c r="E16" s="62">
        <v>-9010</v>
      </c>
      <c r="F16" s="62">
        <v>-9860</v>
      </c>
      <c r="G16" s="62">
        <f t="shared" si="1"/>
        <v>-11722</v>
      </c>
      <c r="H16" s="27">
        <f>+G16/G34-1</f>
        <v>0.18201068871634574</v>
      </c>
    </row>
    <row r="17" spans="2:8" ht="11.25" customHeight="1" x14ac:dyDescent="0.25">
      <c r="B17" s="8" t="s">
        <v>253</v>
      </c>
      <c r="C17" s="195">
        <v>0</v>
      </c>
      <c r="D17" s="195">
        <v>0</v>
      </c>
      <c r="E17" s="38">
        <v>-2344</v>
      </c>
      <c r="F17" s="38">
        <v>-2344</v>
      </c>
      <c r="G17" s="38">
        <f t="shared" si="1"/>
        <v>-2344</v>
      </c>
      <c r="H17" s="26" t="s">
        <v>1</v>
      </c>
    </row>
    <row r="18" spans="2:8" ht="11.25" customHeight="1" thickBot="1" x14ac:dyDescent="0.3">
      <c r="B18" s="51" t="s">
        <v>69</v>
      </c>
      <c r="C18" s="85">
        <v>1141</v>
      </c>
      <c r="D18" s="86">
        <v>-33</v>
      </c>
      <c r="E18" s="85">
        <v>1475</v>
      </c>
      <c r="F18" s="85">
        <v>1442</v>
      </c>
      <c r="G18" s="85">
        <f t="shared" si="1"/>
        <v>2583</v>
      </c>
      <c r="H18" s="30">
        <f t="shared" ref="H18:H19" si="4">+G18/G36-1</f>
        <v>2.9984520123839009</v>
      </c>
    </row>
    <row r="19" spans="2:8" ht="11.25" customHeight="1" thickBot="1" x14ac:dyDescent="0.3">
      <c r="B19" s="19" t="s">
        <v>184</v>
      </c>
      <c r="C19" s="87">
        <f>+SUM(C12:C18)</f>
        <v>4429</v>
      </c>
      <c r="D19" s="87">
        <f>+SUM(D12:D18)</f>
        <v>7542</v>
      </c>
      <c r="E19" s="87">
        <f>+SUM(E12:E18)</f>
        <v>-377</v>
      </c>
      <c r="F19" s="87">
        <f>+SUM(F12:F18)</f>
        <v>7165</v>
      </c>
      <c r="G19" s="87">
        <f>+SUM(G12:G18)</f>
        <v>11594</v>
      </c>
      <c r="H19" s="29">
        <f t="shared" si="4"/>
        <v>10.041904761904762</v>
      </c>
    </row>
    <row r="20" spans="2:8" ht="11.25" customHeight="1" thickBot="1" x14ac:dyDescent="0.3">
      <c r="B20" s="21" t="s">
        <v>185</v>
      </c>
      <c r="C20" s="73">
        <v>173</v>
      </c>
      <c r="D20" s="73">
        <v>265</v>
      </c>
      <c r="E20" s="73">
        <v>722</v>
      </c>
      <c r="F20" s="73">
        <v>987</v>
      </c>
      <c r="G20" s="62">
        <f t="shared" si="1"/>
        <v>1160</v>
      </c>
      <c r="H20" s="30" t="s">
        <v>1</v>
      </c>
    </row>
    <row r="21" spans="2:8" ht="11.25" customHeight="1" thickBot="1" x14ac:dyDescent="0.3">
      <c r="B21" s="19" t="s">
        <v>186</v>
      </c>
      <c r="C21" s="88">
        <f>+C19+C20</f>
        <v>4602</v>
      </c>
      <c r="D21" s="88">
        <f t="shared" ref="D21:G21" si="5">+D19+D20</f>
        <v>7807</v>
      </c>
      <c r="E21" s="88">
        <f t="shared" si="5"/>
        <v>345</v>
      </c>
      <c r="F21" s="88">
        <f t="shared" si="5"/>
        <v>8152</v>
      </c>
      <c r="G21" s="88">
        <f t="shared" si="5"/>
        <v>12754</v>
      </c>
      <c r="H21" s="29" t="s">
        <v>1</v>
      </c>
    </row>
    <row r="22" spans="2:8" ht="11.25" customHeight="1" x14ac:dyDescent="0.25"/>
    <row r="23" spans="2:8" ht="11.25" customHeight="1" thickBot="1" x14ac:dyDescent="0.3">
      <c r="B23" s="33"/>
      <c r="C23" s="192" t="s">
        <v>262</v>
      </c>
      <c r="D23" s="192"/>
      <c r="E23" s="192"/>
      <c r="F23" s="192"/>
      <c r="G23" s="192"/>
    </row>
    <row r="24" spans="2:8" ht="11.25" customHeight="1" thickBot="1" x14ac:dyDescent="0.3">
      <c r="B24" s="35"/>
      <c r="C24" s="34"/>
      <c r="D24" s="191" t="s">
        <v>180</v>
      </c>
      <c r="E24" s="191"/>
      <c r="F24" s="191"/>
      <c r="G24" s="36"/>
    </row>
    <row r="25" spans="2:8" ht="11.25" customHeight="1" thickBot="1" x14ac:dyDescent="0.3">
      <c r="B25" s="42"/>
      <c r="C25" s="74" t="s">
        <v>181</v>
      </c>
      <c r="D25" s="74" t="s">
        <v>2</v>
      </c>
      <c r="E25" s="74" t="s">
        <v>3</v>
      </c>
      <c r="F25" s="74" t="s">
        <v>4</v>
      </c>
      <c r="G25" s="74" t="s">
        <v>5</v>
      </c>
    </row>
    <row r="26" spans="2:8" ht="11.25" customHeight="1" x14ac:dyDescent="0.25">
      <c r="B26" s="53" t="s">
        <v>60</v>
      </c>
      <c r="C26" s="40">
        <v>11667</v>
      </c>
      <c r="D26" s="40">
        <v>11175</v>
      </c>
      <c r="E26" s="40">
        <v>52420</v>
      </c>
      <c r="F26" s="92">
        <f>+SUM(D26:E26)</f>
        <v>63595</v>
      </c>
      <c r="G26" s="92">
        <f>+C26+F26</f>
        <v>75262</v>
      </c>
    </row>
    <row r="27" spans="2:8" ht="11.25" customHeight="1" x14ac:dyDescent="0.25">
      <c r="B27" s="8" t="s">
        <v>61</v>
      </c>
      <c r="C27" s="38">
        <v>-9787</v>
      </c>
      <c r="D27" s="38">
        <v>-2215</v>
      </c>
      <c r="E27" s="38">
        <v>-37257</v>
      </c>
      <c r="F27" s="38">
        <f t="shared" ref="F27" si="6">+SUM(D27:E27)</f>
        <v>-39472</v>
      </c>
      <c r="G27" s="38">
        <f t="shared" ref="G27:G29" si="7">+C27+F27</f>
        <v>-49259</v>
      </c>
    </row>
    <row r="28" spans="2:8" ht="11.25" customHeight="1" x14ac:dyDescent="0.25">
      <c r="B28" s="10" t="s">
        <v>164</v>
      </c>
      <c r="C28" s="62">
        <v>1419</v>
      </c>
      <c r="D28" s="194">
        <v>0</v>
      </c>
      <c r="E28" s="194">
        <v>0</v>
      </c>
      <c r="F28" s="194">
        <v>0</v>
      </c>
      <c r="G28" s="62">
        <f t="shared" si="7"/>
        <v>1419</v>
      </c>
    </row>
    <row r="29" spans="2:8" ht="11.25" customHeight="1" thickBot="1" x14ac:dyDescent="0.3">
      <c r="B29" s="8" t="s">
        <v>165</v>
      </c>
      <c r="C29" s="39">
        <v>12</v>
      </c>
      <c r="D29" s="195">
        <v>0</v>
      </c>
      <c r="E29" s="195">
        <v>0</v>
      </c>
      <c r="F29" s="195">
        <v>0</v>
      </c>
      <c r="G29" s="39">
        <f t="shared" si="7"/>
        <v>12</v>
      </c>
    </row>
    <row r="30" spans="2:8" ht="11.25" customHeight="1" thickBot="1" x14ac:dyDescent="0.3">
      <c r="B30" s="64" t="s">
        <v>64</v>
      </c>
      <c r="C30" s="84">
        <f>+SUM(C26:C29)</f>
        <v>3311</v>
      </c>
      <c r="D30" s="84">
        <f t="shared" ref="D30" si="8">+SUM(D26:D29)</f>
        <v>8960</v>
      </c>
      <c r="E30" s="84">
        <f t="shared" ref="E30" si="9">+SUM(E26:E29)</f>
        <v>15163</v>
      </c>
      <c r="F30" s="84">
        <f t="shared" ref="F30" si="10">+SUM(F26:F29)</f>
        <v>24123</v>
      </c>
      <c r="G30" s="84">
        <f t="shared" ref="G30:G36" si="11">+C30+F30</f>
        <v>27434</v>
      </c>
    </row>
    <row r="31" spans="2:8" ht="11.25" customHeight="1" x14ac:dyDescent="0.25">
      <c r="B31" s="8" t="s">
        <v>166</v>
      </c>
      <c r="C31" s="39">
        <v>87</v>
      </c>
      <c r="D31" s="195">
        <v>0</v>
      </c>
      <c r="E31" s="195">
        <v>0</v>
      </c>
      <c r="F31" s="195">
        <f t="shared" ref="F31:F36" si="12">+SUM(D31:E31)</f>
        <v>0</v>
      </c>
      <c r="G31" s="39">
        <f t="shared" si="11"/>
        <v>87</v>
      </c>
    </row>
    <row r="32" spans="2:8" ht="11.25" customHeight="1" x14ac:dyDescent="0.25">
      <c r="B32" s="24" t="s">
        <v>66</v>
      </c>
      <c r="C32" s="73">
        <v>-33</v>
      </c>
      <c r="D32" s="62">
        <v>-8751</v>
      </c>
      <c r="E32" s="73">
        <v>386</v>
      </c>
      <c r="F32" s="62">
        <f t="shared" si="12"/>
        <v>-8365</v>
      </c>
      <c r="G32" s="62">
        <f t="shared" si="11"/>
        <v>-8398</v>
      </c>
    </row>
    <row r="33" spans="2:7" ht="11.25" customHeight="1" x14ac:dyDescent="0.25">
      <c r="B33" s="8" t="s">
        <v>67</v>
      </c>
      <c r="C33" s="39">
        <v>-982</v>
      </c>
      <c r="D33" s="38">
        <v>-1938</v>
      </c>
      <c r="E33" s="38">
        <v>-5882</v>
      </c>
      <c r="F33" s="38">
        <f t="shared" si="12"/>
        <v>-7820</v>
      </c>
      <c r="G33" s="38">
        <f t="shared" si="11"/>
        <v>-8802</v>
      </c>
    </row>
    <row r="34" spans="2:7" ht="11.25" customHeight="1" x14ac:dyDescent="0.25">
      <c r="B34" s="24" t="s">
        <v>68</v>
      </c>
      <c r="C34" s="62">
        <v>-1120</v>
      </c>
      <c r="D34" s="73">
        <v>-772</v>
      </c>
      <c r="E34" s="62">
        <v>-8025</v>
      </c>
      <c r="F34" s="62">
        <f t="shared" si="12"/>
        <v>-8797</v>
      </c>
      <c r="G34" s="62">
        <f t="shared" si="11"/>
        <v>-9917</v>
      </c>
    </row>
    <row r="35" spans="2:7" ht="11.25" customHeight="1" x14ac:dyDescent="0.25">
      <c r="B35" s="8" t="s">
        <v>253</v>
      </c>
      <c r="C35" s="195">
        <v>0</v>
      </c>
      <c r="D35" s="195">
        <v>0</v>
      </c>
      <c r="E35" s="195">
        <v>0</v>
      </c>
      <c r="F35" s="195">
        <f t="shared" si="12"/>
        <v>0</v>
      </c>
      <c r="G35" s="195">
        <f t="shared" si="11"/>
        <v>0</v>
      </c>
    </row>
    <row r="36" spans="2:7" ht="11.25" customHeight="1" thickBot="1" x14ac:dyDescent="0.3">
      <c r="B36" s="51" t="s">
        <v>69</v>
      </c>
      <c r="C36" s="89">
        <v>442</v>
      </c>
      <c r="D36" s="89">
        <v>-604</v>
      </c>
      <c r="E36" s="89">
        <v>808</v>
      </c>
      <c r="F36" s="89">
        <f t="shared" si="12"/>
        <v>204</v>
      </c>
      <c r="G36" s="89">
        <f t="shared" si="11"/>
        <v>646</v>
      </c>
    </row>
    <row r="37" spans="2:7" ht="11.25" customHeight="1" thickBot="1" x14ac:dyDescent="0.3">
      <c r="B37" s="19" t="s">
        <v>184</v>
      </c>
      <c r="C37" s="88">
        <f>+SUM(C30:C36)</f>
        <v>1705</v>
      </c>
      <c r="D37" s="88">
        <f>+SUM(D30:D36)</f>
        <v>-3105</v>
      </c>
      <c r="E37" s="88">
        <f>+SUM(E30:E36)</f>
        <v>2450</v>
      </c>
      <c r="F37" s="88">
        <f>+SUM(F30:F36)</f>
        <v>-655</v>
      </c>
      <c r="G37" s="88">
        <f>+SUM(G30:G36)</f>
        <v>1050</v>
      </c>
    </row>
    <row r="38" spans="2:7" ht="11.25" customHeight="1" thickBot="1" x14ac:dyDescent="0.3">
      <c r="B38" s="90" t="s">
        <v>185</v>
      </c>
      <c r="C38" s="89">
        <v>11</v>
      </c>
      <c r="D38" s="91">
        <v>-1294</v>
      </c>
      <c r="E38" s="89">
        <v>-560</v>
      </c>
      <c r="F38" s="91">
        <v>-1854</v>
      </c>
      <c r="G38" s="91">
        <v>-1843</v>
      </c>
    </row>
    <row r="39" spans="2:7" ht="11.25" customHeight="1" thickBot="1" x14ac:dyDescent="0.3">
      <c r="B39" s="19" t="s">
        <v>263</v>
      </c>
      <c r="C39" s="88">
        <f>+C37+C38</f>
        <v>1716</v>
      </c>
      <c r="D39" s="88">
        <f t="shared" ref="D39" si="13">+D37+D38</f>
        <v>-4399</v>
      </c>
      <c r="E39" s="88">
        <f t="shared" ref="E39" si="14">+E37+E38</f>
        <v>1890</v>
      </c>
      <c r="F39" s="88">
        <f t="shared" ref="F39" si="15">+F37+F38</f>
        <v>-2509</v>
      </c>
      <c r="G39" s="88">
        <f t="shared" ref="G39" si="16">+G37+G38</f>
        <v>-793</v>
      </c>
    </row>
  </sheetData>
  <mergeCells count="4">
    <mergeCell ref="D6:F6"/>
    <mergeCell ref="C23:G23"/>
    <mergeCell ref="D24:F24"/>
    <mergeCell ref="C5:H5"/>
  </mergeCells>
  <pageMargins left="0.7" right="0.7" top="0.75" bottom="0.75" header="0.3" footer="0.3"/>
  <pageSetup orientation="portrait" r:id="rId1"/>
  <ignoredErrors>
    <ignoredError sqref="F8:G16 F19:F20 F18:G18 F17 F26:G39" formulaRange="1"/>
    <ignoredError sqref="G19:G2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0AA5-0D20-4D43-ADD6-ABF96613CA03}">
  <dimension ref="B1:E125"/>
  <sheetViews>
    <sheetView showGridLines="0" workbookViewId="0">
      <selection activeCell="E7" sqref="E7"/>
    </sheetView>
  </sheetViews>
  <sheetFormatPr baseColWidth="10" defaultRowHeight="15" x14ac:dyDescent="0.25"/>
  <cols>
    <col min="1" max="1" width="3.7109375" customWidth="1"/>
    <col min="2" max="2" width="52.42578125" bestFit="1" customWidth="1"/>
    <col min="3" max="4" width="11.42578125" style="1"/>
    <col min="5" max="5" width="11.42578125" style="75"/>
  </cols>
  <sheetData>
    <row r="1" spans="2:5" ht="11.25" customHeight="1" x14ac:dyDescent="0.25"/>
    <row r="2" spans="2:5" ht="30.75" customHeight="1" x14ac:dyDescent="0.25">
      <c r="B2" s="32" t="s">
        <v>187</v>
      </c>
    </row>
    <row r="3" spans="2:5" ht="12.75" customHeight="1" x14ac:dyDescent="0.25"/>
    <row r="4" spans="2:5" ht="12.75" customHeight="1" x14ac:dyDescent="0.25"/>
    <row r="5" spans="2:5" s="108" customFormat="1" ht="11.25" customHeight="1" thickBot="1" x14ac:dyDescent="0.25">
      <c r="B5" s="42" t="s">
        <v>188</v>
      </c>
      <c r="C5" s="6" t="s">
        <v>258</v>
      </c>
      <c r="D5" s="6" t="s">
        <v>259</v>
      </c>
      <c r="E5" s="76" t="s">
        <v>260</v>
      </c>
    </row>
    <row r="6" spans="2:5" s="108" customFormat="1" ht="11.25" customHeight="1" x14ac:dyDescent="0.2">
      <c r="B6" s="48" t="s">
        <v>60</v>
      </c>
      <c r="C6" s="196">
        <v>0</v>
      </c>
      <c r="D6" s="196">
        <v>0</v>
      </c>
      <c r="E6" s="197">
        <v>0</v>
      </c>
    </row>
    <row r="7" spans="2:5" s="108" customFormat="1" ht="11.25" customHeight="1" thickBot="1" x14ac:dyDescent="0.25">
      <c r="B7" s="51" t="s">
        <v>61</v>
      </c>
      <c r="C7" s="52">
        <v>19</v>
      </c>
      <c r="D7" s="52">
        <v>24</v>
      </c>
      <c r="E7" s="79">
        <f t="shared" ref="E7:E8" si="0">+C7/D7-1</f>
        <v>-0.20833333333333337</v>
      </c>
    </row>
    <row r="8" spans="2:5" s="108" customFormat="1" ht="11.25" customHeight="1" thickBot="1" x14ac:dyDescent="0.25">
      <c r="B8" s="19" t="s">
        <v>189</v>
      </c>
      <c r="C8" s="23">
        <f>+C6-C7</f>
        <v>-19</v>
      </c>
      <c r="D8" s="23">
        <f>+D6-D7</f>
        <v>-24</v>
      </c>
      <c r="E8" s="80">
        <f t="shared" si="0"/>
        <v>-0.20833333333333337</v>
      </c>
    </row>
    <row r="9" spans="2:5" s="108" customFormat="1" ht="11.25" customHeight="1" x14ac:dyDescent="0.2">
      <c r="B9" s="24" t="s">
        <v>166</v>
      </c>
      <c r="C9" s="2">
        <v>12</v>
      </c>
      <c r="D9" s="2">
        <v>-33</v>
      </c>
      <c r="E9" s="78" t="s">
        <v>1</v>
      </c>
    </row>
    <row r="10" spans="2:5" s="108" customFormat="1" ht="11.25" customHeight="1" x14ac:dyDescent="0.2">
      <c r="B10" s="8" t="s">
        <v>66</v>
      </c>
      <c r="C10" s="15">
        <v>323</v>
      </c>
      <c r="D10" s="15">
        <v>87</v>
      </c>
      <c r="E10" s="77">
        <f t="shared" ref="E10:E11" si="1">+C10/D10-1</f>
        <v>2.7126436781609193</v>
      </c>
    </row>
    <row r="11" spans="2:5" s="108" customFormat="1" ht="11.25" customHeight="1" x14ac:dyDescent="0.2">
      <c r="B11" s="24" t="s">
        <v>67</v>
      </c>
      <c r="C11" s="2">
        <v>-2</v>
      </c>
      <c r="D11" s="2">
        <v>-1</v>
      </c>
      <c r="E11" s="78">
        <f t="shared" si="1"/>
        <v>1</v>
      </c>
    </row>
    <row r="12" spans="2:5" s="108" customFormat="1" ht="11.25" customHeight="1" x14ac:dyDescent="0.2">
      <c r="B12" s="8" t="s">
        <v>68</v>
      </c>
      <c r="C12" s="15">
        <v>0</v>
      </c>
      <c r="D12" s="15">
        <v>-1</v>
      </c>
      <c r="E12" s="77">
        <v>-1</v>
      </c>
    </row>
    <row r="13" spans="2:5" s="108" customFormat="1" ht="11.25" customHeight="1" thickBot="1" x14ac:dyDescent="0.25">
      <c r="B13" s="90" t="s">
        <v>69</v>
      </c>
      <c r="C13" s="94">
        <v>883</v>
      </c>
      <c r="D13" s="94">
        <v>-31</v>
      </c>
      <c r="E13" s="97" t="s">
        <v>1</v>
      </c>
    </row>
    <row r="14" spans="2:5" s="108" customFormat="1" ht="11.25" customHeight="1" thickBot="1" x14ac:dyDescent="0.25">
      <c r="B14" s="19" t="s">
        <v>190</v>
      </c>
      <c r="C14" s="20">
        <f>+SUM(C8:C13)</f>
        <v>1197</v>
      </c>
      <c r="D14" s="20">
        <f>+SUM(D8:D13)</f>
        <v>-3</v>
      </c>
      <c r="E14" s="80" t="s">
        <v>1</v>
      </c>
    </row>
    <row r="15" spans="2:5" s="108" customFormat="1" ht="11.25" customHeight="1" thickBot="1" x14ac:dyDescent="0.25">
      <c r="B15" s="67" t="s">
        <v>191</v>
      </c>
      <c r="C15" s="96">
        <f>+C14</f>
        <v>1197</v>
      </c>
      <c r="D15" s="96">
        <f>+D14</f>
        <v>-3</v>
      </c>
      <c r="E15" s="98" t="s">
        <v>1</v>
      </c>
    </row>
    <row r="16" spans="2:5" s="108" customFormat="1" ht="11.25" customHeight="1" thickBot="1" x14ac:dyDescent="0.25">
      <c r="B16" s="19" t="s">
        <v>7</v>
      </c>
      <c r="C16" s="20">
        <v>1200</v>
      </c>
      <c r="D16" s="23">
        <v>10</v>
      </c>
      <c r="E16" s="80">
        <f t="shared" ref="E16:E17" si="2">+C16/D16-1</f>
        <v>119</v>
      </c>
    </row>
    <row r="17" spans="2:5" s="108" customFormat="1" ht="11.25" customHeight="1" thickBot="1" x14ac:dyDescent="0.25">
      <c r="B17" s="67" t="s">
        <v>192</v>
      </c>
      <c r="C17" s="96">
        <v>1188</v>
      </c>
      <c r="D17" s="96">
        <v>1505</v>
      </c>
      <c r="E17" s="98">
        <f t="shared" si="2"/>
        <v>-0.2106312292358804</v>
      </c>
    </row>
    <row r="18" spans="2:5" s="108" customFormat="1" ht="11.25" customHeight="1" x14ac:dyDescent="0.2">
      <c r="C18" s="173"/>
      <c r="D18" s="173"/>
      <c r="E18" s="174"/>
    </row>
    <row r="19" spans="2:5" s="108" customFormat="1" ht="11.25" customHeight="1" x14ac:dyDescent="0.2">
      <c r="C19" s="173"/>
      <c r="D19" s="173"/>
      <c r="E19" s="174"/>
    </row>
    <row r="20" spans="2:5" s="108" customFormat="1" ht="12.75" x14ac:dyDescent="0.2">
      <c r="B20" s="31" t="s">
        <v>193</v>
      </c>
      <c r="C20" s="173"/>
      <c r="D20" s="173"/>
      <c r="E20" s="174"/>
    </row>
    <row r="21" spans="2:5" s="108" customFormat="1" ht="11.25" customHeight="1" x14ac:dyDescent="0.2">
      <c r="C21" s="173"/>
      <c r="D21" s="173"/>
      <c r="E21" s="174"/>
    </row>
    <row r="22" spans="2:5" s="108" customFormat="1" ht="11.25" customHeight="1" thickBot="1" x14ac:dyDescent="0.25">
      <c r="B22" s="47" t="s">
        <v>188</v>
      </c>
      <c r="C22" s="6" t="s">
        <v>258</v>
      </c>
      <c r="D22" s="6" t="s">
        <v>259</v>
      </c>
      <c r="E22" s="76" t="s">
        <v>260</v>
      </c>
    </row>
    <row r="23" spans="2:5" s="108" customFormat="1" ht="11.25" customHeight="1" x14ac:dyDescent="0.2">
      <c r="B23" s="48" t="s">
        <v>60</v>
      </c>
      <c r="C23" s="49">
        <v>11718</v>
      </c>
      <c r="D23" s="49">
        <v>6177</v>
      </c>
      <c r="E23" s="99">
        <f t="shared" ref="E23:E35" si="3">+C23/D23-1</f>
        <v>0.8970373967945604</v>
      </c>
    </row>
    <row r="24" spans="2:5" s="108" customFormat="1" ht="11.25" customHeight="1" x14ac:dyDescent="0.2">
      <c r="B24" s="24" t="s">
        <v>61</v>
      </c>
      <c r="C24" s="11">
        <v>-9855</v>
      </c>
      <c r="D24" s="11">
        <v>-5248</v>
      </c>
      <c r="E24" s="78">
        <f t="shared" si="3"/>
        <v>0.87785823170731714</v>
      </c>
    </row>
    <row r="25" spans="2:5" s="108" customFormat="1" ht="11.25" customHeight="1" x14ac:dyDescent="0.2">
      <c r="B25" s="8" t="s">
        <v>164</v>
      </c>
      <c r="C25" s="9">
        <v>2500</v>
      </c>
      <c r="D25" s="9">
        <v>1423</v>
      </c>
      <c r="E25" s="77">
        <f t="shared" si="3"/>
        <v>0.75685172171468729</v>
      </c>
    </row>
    <row r="26" spans="2:5" s="108" customFormat="1" ht="11.25" customHeight="1" thickBot="1" x14ac:dyDescent="0.25">
      <c r="B26" s="51" t="s">
        <v>165</v>
      </c>
      <c r="C26" s="52">
        <v>352</v>
      </c>
      <c r="D26" s="52">
        <v>12</v>
      </c>
      <c r="E26" s="79">
        <f t="shared" si="3"/>
        <v>28.333333333333332</v>
      </c>
    </row>
    <row r="27" spans="2:5" s="108" customFormat="1" ht="11.25" customHeight="1" thickBot="1" x14ac:dyDescent="0.25">
      <c r="B27" s="19" t="s">
        <v>64</v>
      </c>
      <c r="C27" s="20">
        <f>+SUM(C23:C26)</f>
        <v>4715</v>
      </c>
      <c r="D27" s="20">
        <f>+SUM(D23:D26)</f>
        <v>2364</v>
      </c>
      <c r="E27" s="80">
        <f t="shared" si="3"/>
        <v>0.9945008460236886</v>
      </c>
    </row>
    <row r="28" spans="2:5" s="108" customFormat="1" ht="11.25" customHeight="1" x14ac:dyDescent="0.2">
      <c r="B28" s="24" t="s">
        <v>67</v>
      </c>
      <c r="C28" s="2">
        <v>-655</v>
      </c>
      <c r="D28" s="2">
        <v>-598</v>
      </c>
      <c r="E28" s="78">
        <f t="shared" si="3"/>
        <v>9.5317725752508409E-2</v>
      </c>
    </row>
    <row r="29" spans="2:5" s="108" customFormat="1" ht="11.25" customHeight="1" x14ac:dyDescent="0.2">
      <c r="B29" s="8" t="s">
        <v>68</v>
      </c>
      <c r="C29" s="9">
        <v>-1272</v>
      </c>
      <c r="D29" s="15">
        <v>-627</v>
      </c>
      <c r="E29" s="77">
        <f t="shared" si="3"/>
        <v>1.0287081339712918</v>
      </c>
    </row>
    <row r="30" spans="2:5" s="108" customFormat="1" ht="11.25" customHeight="1" thickBot="1" x14ac:dyDescent="0.25">
      <c r="B30" s="51" t="s">
        <v>69</v>
      </c>
      <c r="C30" s="52">
        <v>110</v>
      </c>
      <c r="D30" s="52">
        <v>443</v>
      </c>
      <c r="E30" s="79">
        <f t="shared" si="3"/>
        <v>-0.75169300225733637</v>
      </c>
    </row>
    <row r="31" spans="2:5" s="108" customFormat="1" ht="11.25" customHeight="1" thickBot="1" x14ac:dyDescent="0.25">
      <c r="B31" s="19" t="s">
        <v>190</v>
      </c>
      <c r="C31" s="20">
        <f>+SUM(C27:C30)</f>
        <v>2898</v>
      </c>
      <c r="D31" s="20">
        <f>+SUM(D27:D30)</f>
        <v>1582</v>
      </c>
      <c r="E31" s="80">
        <f t="shared" si="3"/>
        <v>0.83185840707964598</v>
      </c>
    </row>
    <row r="32" spans="2:5" s="108" customFormat="1" ht="11.25" customHeight="1" thickBot="1" x14ac:dyDescent="0.25">
      <c r="B32" s="51" t="s">
        <v>194</v>
      </c>
      <c r="C32" s="52">
        <v>62</v>
      </c>
      <c r="D32" s="52">
        <v>43</v>
      </c>
      <c r="E32" s="79">
        <f t="shared" si="3"/>
        <v>0.44186046511627897</v>
      </c>
    </row>
    <row r="33" spans="2:5" s="108" customFormat="1" ht="11.25" customHeight="1" thickBot="1" x14ac:dyDescent="0.25">
      <c r="B33" s="19" t="s">
        <v>191</v>
      </c>
      <c r="C33" s="20">
        <f>+C31+C32</f>
        <v>2960</v>
      </c>
      <c r="D33" s="20">
        <f>+D31+D32</f>
        <v>1625</v>
      </c>
      <c r="E33" s="80">
        <f t="shared" si="3"/>
        <v>0.82153846153846155</v>
      </c>
    </row>
    <row r="34" spans="2:5" s="108" customFormat="1" ht="11.25" customHeight="1" thickBot="1" x14ac:dyDescent="0.25">
      <c r="B34" s="18" t="s">
        <v>7</v>
      </c>
      <c r="C34" s="14">
        <v>3765</v>
      </c>
      <c r="D34" s="14">
        <v>1959</v>
      </c>
      <c r="E34" s="82">
        <f t="shared" si="3"/>
        <v>0.92189892802450224</v>
      </c>
    </row>
    <row r="35" spans="2:5" s="108" customFormat="1" ht="11.25" customHeight="1" thickBot="1" x14ac:dyDescent="0.25">
      <c r="B35" s="19" t="s">
        <v>192</v>
      </c>
      <c r="C35" s="20">
        <v>3765</v>
      </c>
      <c r="D35" s="20">
        <v>1959</v>
      </c>
      <c r="E35" s="80">
        <f t="shared" si="3"/>
        <v>0.92189892802450224</v>
      </c>
    </row>
    <row r="36" spans="2:5" s="108" customFormat="1" ht="11.25" customHeight="1" x14ac:dyDescent="0.2">
      <c r="C36" s="173"/>
      <c r="D36" s="173"/>
      <c r="E36" s="174"/>
    </row>
    <row r="37" spans="2:5" s="108" customFormat="1" ht="11.25" customHeight="1" x14ac:dyDescent="0.2">
      <c r="B37" s="31" t="s">
        <v>195</v>
      </c>
      <c r="C37" s="173"/>
      <c r="D37" s="173"/>
      <c r="E37" s="174"/>
    </row>
    <row r="38" spans="2:5" s="108" customFormat="1" ht="11.25" customHeight="1" x14ac:dyDescent="0.2">
      <c r="C38" s="173"/>
      <c r="D38" s="173"/>
      <c r="E38" s="174"/>
    </row>
    <row r="39" spans="2:5" s="108" customFormat="1" ht="11.25" customHeight="1" x14ac:dyDescent="0.2">
      <c r="B39" s="178" t="s">
        <v>196</v>
      </c>
      <c r="C39" s="173"/>
      <c r="D39" s="173"/>
      <c r="E39" s="174"/>
    </row>
    <row r="40" spans="2:5" s="108" customFormat="1" ht="11.25" customHeight="1" x14ac:dyDescent="0.2">
      <c r="C40" s="173"/>
      <c r="D40" s="173"/>
      <c r="E40" s="174"/>
    </row>
    <row r="41" spans="2:5" s="108" customFormat="1" ht="11.25" customHeight="1" thickBot="1" x14ac:dyDescent="0.25">
      <c r="B41" s="68" t="s">
        <v>188</v>
      </c>
      <c r="C41" s="6" t="s">
        <v>258</v>
      </c>
      <c r="D41" s="6" t="s">
        <v>259</v>
      </c>
      <c r="E41" s="76" t="s">
        <v>260</v>
      </c>
    </row>
    <row r="42" spans="2:5" s="108" customFormat="1" ht="11.25" customHeight="1" x14ac:dyDescent="0.2">
      <c r="B42" s="56" t="s">
        <v>60</v>
      </c>
      <c r="C42" s="9">
        <v>7647</v>
      </c>
      <c r="D42" s="9">
        <v>3551</v>
      </c>
      <c r="E42" s="77">
        <f t="shared" ref="E42:E52" si="4">+C42/D42-1</f>
        <v>1.1534778935511123</v>
      </c>
    </row>
    <row r="43" spans="2:5" s="108" customFormat="1" ht="11.25" customHeight="1" x14ac:dyDescent="0.2">
      <c r="B43" s="69" t="s">
        <v>61</v>
      </c>
      <c r="C43" s="11">
        <v>-6445</v>
      </c>
      <c r="D43" s="11">
        <v>-3126</v>
      </c>
      <c r="E43" s="78">
        <f t="shared" si="4"/>
        <v>1.0617402431222009</v>
      </c>
    </row>
    <row r="44" spans="2:5" s="108" customFormat="1" ht="11.25" customHeight="1" x14ac:dyDescent="0.2">
      <c r="B44" s="70" t="s">
        <v>164</v>
      </c>
      <c r="C44" s="9">
        <v>1415</v>
      </c>
      <c r="D44" s="9">
        <v>1071</v>
      </c>
      <c r="E44" s="77">
        <f t="shared" si="4"/>
        <v>0.32119514472455646</v>
      </c>
    </row>
    <row r="45" spans="2:5" s="108" customFormat="1" ht="11.25" customHeight="1" thickBot="1" x14ac:dyDescent="0.25">
      <c r="B45" s="100" t="s">
        <v>165</v>
      </c>
      <c r="C45" s="52">
        <v>352</v>
      </c>
      <c r="D45" s="52">
        <v>12</v>
      </c>
      <c r="E45" s="79">
        <f t="shared" si="4"/>
        <v>28.333333333333332</v>
      </c>
    </row>
    <row r="46" spans="2:5" s="108" customFormat="1" ht="11.25" customHeight="1" thickBot="1" x14ac:dyDescent="0.25">
      <c r="B46" s="101" t="s">
        <v>197</v>
      </c>
      <c r="C46" s="20">
        <f>+SUM(C42:C45)</f>
        <v>2969</v>
      </c>
      <c r="D46" s="20">
        <f>+SUM(D42:D45)</f>
        <v>1508</v>
      </c>
      <c r="E46" s="80">
        <f t="shared" si="4"/>
        <v>0.96883289124668437</v>
      </c>
    </row>
    <row r="47" spans="2:5" s="108" customFormat="1" ht="11.25" customHeight="1" x14ac:dyDescent="0.2">
      <c r="B47" s="69" t="s">
        <v>198</v>
      </c>
      <c r="C47" s="2">
        <v>-381</v>
      </c>
      <c r="D47" s="2">
        <v>-303</v>
      </c>
      <c r="E47" s="78">
        <f t="shared" si="4"/>
        <v>0.25742574257425743</v>
      </c>
    </row>
    <row r="48" spans="2:5" s="108" customFormat="1" ht="11.25" customHeight="1" x14ac:dyDescent="0.2">
      <c r="B48" s="70" t="s">
        <v>68</v>
      </c>
      <c r="C48" s="9">
        <v>-1105</v>
      </c>
      <c r="D48" s="15">
        <v>-489</v>
      </c>
      <c r="E48" s="77">
        <f t="shared" si="4"/>
        <v>1.259713701431493</v>
      </c>
    </row>
    <row r="49" spans="2:5" s="108" customFormat="1" ht="11.25" customHeight="1" thickBot="1" x14ac:dyDescent="0.25">
      <c r="B49" s="100" t="s">
        <v>69</v>
      </c>
      <c r="C49" s="52">
        <v>256</v>
      </c>
      <c r="D49" s="52">
        <v>448</v>
      </c>
      <c r="E49" s="79">
        <f t="shared" si="4"/>
        <v>-0.4285714285714286</v>
      </c>
    </row>
    <row r="50" spans="2:5" s="108" customFormat="1" ht="11.25" customHeight="1" thickBot="1" x14ac:dyDescent="0.25">
      <c r="B50" s="101" t="s">
        <v>190</v>
      </c>
      <c r="C50" s="20">
        <f>+SUM(C46:C49)</f>
        <v>1739</v>
      </c>
      <c r="D50" s="20">
        <f>+SUM(D46:D49)</f>
        <v>1164</v>
      </c>
      <c r="E50" s="80">
        <f t="shared" si="4"/>
        <v>0.49398625429553267</v>
      </c>
    </row>
    <row r="51" spans="2:5" s="108" customFormat="1" ht="11.25" customHeight="1" thickBot="1" x14ac:dyDescent="0.25">
      <c r="B51" s="100" t="s">
        <v>199</v>
      </c>
      <c r="C51" s="52">
        <v>62</v>
      </c>
      <c r="D51" s="52">
        <v>43</v>
      </c>
      <c r="E51" s="79">
        <f t="shared" si="4"/>
        <v>0.44186046511627897</v>
      </c>
    </row>
    <row r="52" spans="2:5" s="108" customFormat="1" ht="11.25" customHeight="1" thickBot="1" x14ac:dyDescent="0.25">
      <c r="B52" s="101" t="s">
        <v>264</v>
      </c>
      <c r="C52" s="20">
        <f>+C50+C51</f>
        <v>1801</v>
      </c>
      <c r="D52" s="20">
        <f>+D50+D51</f>
        <v>1207</v>
      </c>
      <c r="E52" s="80">
        <f t="shared" si="4"/>
        <v>0.49212924606462294</v>
      </c>
    </row>
    <row r="53" spans="2:5" s="108" customFormat="1" ht="11.25" customHeight="1" x14ac:dyDescent="0.2">
      <c r="C53" s="173"/>
      <c r="D53" s="173"/>
      <c r="E53" s="174"/>
    </row>
    <row r="54" spans="2:5" s="108" customFormat="1" ht="11.25" customHeight="1" x14ac:dyDescent="0.2">
      <c r="B54" s="179" t="s">
        <v>200</v>
      </c>
      <c r="E54" s="174"/>
    </row>
    <row r="55" spans="2:5" s="108" customFormat="1" ht="11.25" customHeight="1" x14ac:dyDescent="0.2">
      <c r="B55" s="175"/>
      <c r="E55" s="174"/>
    </row>
    <row r="56" spans="2:5" s="108" customFormat="1" ht="11.25" customHeight="1" thickBot="1" x14ac:dyDescent="0.25">
      <c r="B56" s="68" t="s">
        <v>188</v>
      </c>
      <c r="C56" s="6" t="s">
        <v>258</v>
      </c>
      <c r="D56" s="6" t="s">
        <v>259</v>
      </c>
      <c r="E56" s="76" t="s">
        <v>260</v>
      </c>
    </row>
    <row r="57" spans="2:5" s="108" customFormat="1" ht="11.25" customHeight="1" x14ac:dyDescent="0.2">
      <c r="B57" s="71" t="s">
        <v>201</v>
      </c>
      <c r="C57" s="49">
        <v>2487</v>
      </c>
      <c r="D57" s="49">
        <v>1810</v>
      </c>
      <c r="E57" s="99">
        <f t="shared" ref="E57:E65" si="5">+C57/D57-1</f>
        <v>0.37403314917127073</v>
      </c>
    </row>
    <row r="58" spans="2:5" s="108" customFormat="1" ht="11.25" customHeight="1" x14ac:dyDescent="0.2">
      <c r="B58" s="69" t="s">
        <v>61</v>
      </c>
      <c r="C58" s="11">
        <v>-2198</v>
      </c>
      <c r="D58" s="11">
        <v>-1453</v>
      </c>
      <c r="E58" s="78">
        <f t="shared" si="5"/>
        <v>0.51273227804542332</v>
      </c>
    </row>
    <row r="59" spans="2:5" s="108" customFormat="1" ht="11.25" customHeight="1" thickBot="1" x14ac:dyDescent="0.25">
      <c r="B59" s="102" t="s">
        <v>164</v>
      </c>
      <c r="C59" s="17">
        <v>1088</v>
      </c>
      <c r="D59" s="13">
        <v>431</v>
      </c>
      <c r="E59" s="81">
        <f t="shared" si="5"/>
        <v>1.5243619489559164</v>
      </c>
    </row>
    <row r="60" spans="2:5" s="108" customFormat="1" ht="11.25" customHeight="1" thickBot="1" x14ac:dyDescent="0.25">
      <c r="B60" s="103" t="s">
        <v>64</v>
      </c>
      <c r="C60" s="14">
        <f>+SUM(C57:C59)</f>
        <v>1377</v>
      </c>
      <c r="D60" s="14">
        <f>+SUM(D57:D59)</f>
        <v>788</v>
      </c>
      <c r="E60" s="82">
        <f t="shared" si="5"/>
        <v>0.74746192893401009</v>
      </c>
    </row>
    <row r="61" spans="2:5" s="108" customFormat="1" ht="11.25" customHeight="1" x14ac:dyDescent="0.2">
      <c r="B61" s="70" t="s">
        <v>198</v>
      </c>
      <c r="C61" s="15">
        <v>-166</v>
      </c>
      <c r="D61" s="15">
        <v>-178</v>
      </c>
      <c r="E61" s="77">
        <f t="shared" si="5"/>
        <v>-6.7415730337078705E-2</v>
      </c>
    </row>
    <row r="62" spans="2:5" s="108" customFormat="1" ht="11.25" customHeight="1" x14ac:dyDescent="0.2">
      <c r="B62" s="69" t="s">
        <v>68</v>
      </c>
      <c r="C62" s="2">
        <v>-74</v>
      </c>
      <c r="D62" s="2">
        <v>-62</v>
      </c>
      <c r="E62" s="78">
        <f t="shared" si="5"/>
        <v>0.19354838709677424</v>
      </c>
    </row>
    <row r="63" spans="2:5" s="108" customFormat="1" ht="11.25" customHeight="1" thickBot="1" x14ac:dyDescent="0.25">
      <c r="B63" s="102" t="s">
        <v>69</v>
      </c>
      <c r="C63" s="13">
        <v>-105</v>
      </c>
      <c r="D63" s="13">
        <v>-3</v>
      </c>
      <c r="E63" s="81">
        <f t="shared" si="5"/>
        <v>34</v>
      </c>
    </row>
    <row r="64" spans="2:5" s="108" customFormat="1" ht="11.25" customHeight="1" thickBot="1" x14ac:dyDescent="0.25">
      <c r="B64" s="104" t="s">
        <v>190</v>
      </c>
      <c r="C64" s="14">
        <f>+SUM(C60:C63)</f>
        <v>1032</v>
      </c>
      <c r="D64" s="41">
        <f>+SUM(D60:D63)</f>
        <v>545</v>
      </c>
      <c r="E64" s="82">
        <f t="shared" si="5"/>
        <v>0.89357798165137625</v>
      </c>
    </row>
    <row r="65" spans="2:5" s="108" customFormat="1" ht="11.25" customHeight="1" thickBot="1" x14ac:dyDescent="0.25">
      <c r="B65" s="101" t="s">
        <v>264</v>
      </c>
      <c r="C65" s="20">
        <f>+C64</f>
        <v>1032</v>
      </c>
      <c r="D65" s="23">
        <f>+D64</f>
        <v>545</v>
      </c>
      <c r="E65" s="80">
        <f t="shared" si="5"/>
        <v>0.89357798165137625</v>
      </c>
    </row>
    <row r="66" spans="2:5" s="108" customFormat="1" ht="11.25" customHeight="1" x14ac:dyDescent="0.2">
      <c r="C66" s="173"/>
      <c r="D66" s="173"/>
      <c r="E66" s="174"/>
    </row>
    <row r="67" spans="2:5" s="108" customFormat="1" ht="11.25" customHeight="1" x14ac:dyDescent="0.2">
      <c r="B67" s="31" t="s">
        <v>202</v>
      </c>
      <c r="C67" s="173"/>
      <c r="D67" s="173"/>
      <c r="E67" s="174"/>
    </row>
    <row r="68" spans="2:5" s="108" customFormat="1" ht="11.25" customHeight="1" x14ac:dyDescent="0.2">
      <c r="C68" s="173"/>
      <c r="D68" s="173"/>
      <c r="E68" s="174"/>
    </row>
    <row r="69" spans="2:5" s="108" customFormat="1" ht="11.25" customHeight="1" thickBot="1" x14ac:dyDescent="0.25">
      <c r="B69" s="47" t="s">
        <v>203</v>
      </c>
      <c r="C69" s="6" t="s">
        <v>258</v>
      </c>
      <c r="D69" s="6" t="s">
        <v>259</v>
      </c>
      <c r="E69" s="76" t="s">
        <v>260</v>
      </c>
    </row>
    <row r="70" spans="2:5" s="108" customFormat="1" ht="11.25" customHeight="1" x14ac:dyDescent="0.2">
      <c r="B70" s="48" t="s">
        <v>60</v>
      </c>
      <c r="C70" s="49">
        <v>1203</v>
      </c>
      <c r="D70" s="25">
        <v>580</v>
      </c>
      <c r="E70" s="99">
        <f t="shared" ref="E70:E72" si="6">+C70/D70-1</f>
        <v>1.0741379310344827</v>
      </c>
    </row>
    <row r="71" spans="2:5" s="108" customFormat="1" ht="11.25" customHeight="1" x14ac:dyDescent="0.2">
      <c r="B71" s="24" t="s">
        <v>61</v>
      </c>
      <c r="C71" s="11">
        <v>-1039</v>
      </c>
      <c r="D71" s="2">
        <v>-509</v>
      </c>
      <c r="E71" s="78">
        <f t="shared" si="6"/>
        <v>1.0412573673870336</v>
      </c>
    </row>
    <row r="72" spans="2:5" s="108" customFormat="1" ht="11.25" customHeight="1" thickBot="1" x14ac:dyDescent="0.25">
      <c r="B72" s="12" t="s">
        <v>204</v>
      </c>
      <c r="C72" s="13">
        <v>-3</v>
      </c>
      <c r="D72" s="13">
        <v>-79</v>
      </c>
      <c r="E72" s="81">
        <f t="shared" si="6"/>
        <v>-0.96202531645569622</v>
      </c>
    </row>
    <row r="73" spans="2:5" s="108" customFormat="1" ht="11.25" customHeight="1" thickBot="1" x14ac:dyDescent="0.25">
      <c r="B73" s="18" t="s">
        <v>265</v>
      </c>
      <c r="C73" s="14">
        <f>+SUM(C70:C72)</f>
        <v>161</v>
      </c>
      <c r="D73" s="14">
        <f>+SUM(D70:D72)</f>
        <v>-8</v>
      </c>
      <c r="E73" s="82" t="s">
        <v>1</v>
      </c>
    </row>
    <row r="74" spans="2:5" s="108" customFormat="1" ht="11.25" customHeight="1" x14ac:dyDescent="0.2">
      <c r="B74" s="8" t="s">
        <v>67</v>
      </c>
      <c r="C74" s="15">
        <v>-66</v>
      </c>
      <c r="D74" s="15">
        <v>-67</v>
      </c>
      <c r="E74" s="77">
        <f t="shared" ref="E74:E76" si="7">+C74/D74-1</f>
        <v>-1.4925373134328401E-2</v>
      </c>
    </row>
    <row r="75" spans="2:5" s="108" customFormat="1" ht="11.25" customHeight="1" x14ac:dyDescent="0.2">
      <c r="B75" s="24" t="s">
        <v>68</v>
      </c>
      <c r="C75" s="2">
        <v>-77</v>
      </c>
      <c r="D75" s="2">
        <v>-55</v>
      </c>
      <c r="E75" s="78">
        <f t="shared" si="7"/>
        <v>0.39999999999999991</v>
      </c>
    </row>
    <row r="76" spans="2:5" s="108" customFormat="1" ht="11.25" customHeight="1" thickBot="1" x14ac:dyDescent="0.25">
      <c r="B76" s="12" t="s">
        <v>69</v>
      </c>
      <c r="C76" s="13">
        <v>-16</v>
      </c>
      <c r="D76" s="13">
        <v>-1</v>
      </c>
      <c r="E76" s="81">
        <f t="shared" si="7"/>
        <v>15</v>
      </c>
    </row>
    <row r="77" spans="2:5" s="108" customFormat="1" ht="11.25" customHeight="1" thickBot="1" x14ac:dyDescent="0.25">
      <c r="B77" s="18" t="s">
        <v>266</v>
      </c>
      <c r="C77" s="14">
        <f>+SUM(C73:C76)</f>
        <v>2</v>
      </c>
      <c r="D77" s="14">
        <f>+SUM(D73:D76)</f>
        <v>-131</v>
      </c>
      <c r="E77" s="82" t="s">
        <v>1</v>
      </c>
    </row>
    <row r="78" spans="2:5" s="108" customFormat="1" ht="11.25" customHeight="1" thickBot="1" x14ac:dyDescent="0.25">
      <c r="B78" s="19" t="s">
        <v>267</v>
      </c>
      <c r="C78" s="20">
        <f>+C77</f>
        <v>2</v>
      </c>
      <c r="D78" s="23">
        <f>+D77</f>
        <v>-131</v>
      </c>
      <c r="E78" s="80" t="s">
        <v>1</v>
      </c>
    </row>
    <row r="79" spans="2:5" s="108" customFormat="1" ht="11.25" customHeight="1" x14ac:dyDescent="0.2">
      <c r="C79" s="173"/>
      <c r="D79" s="173"/>
      <c r="E79" s="174"/>
    </row>
    <row r="80" spans="2:5" s="108" customFormat="1" ht="12.75" x14ac:dyDescent="0.2">
      <c r="B80" s="31" t="s">
        <v>206</v>
      </c>
      <c r="C80" s="173"/>
      <c r="D80" s="173"/>
      <c r="E80" s="174"/>
    </row>
    <row r="81" spans="2:5" s="108" customFormat="1" ht="11.25" customHeight="1" x14ac:dyDescent="0.2">
      <c r="C81" s="173"/>
      <c r="D81" s="173"/>
      <c r="E81" s="174"/>
    </row>
    <row r="82" spans="2:5" s="108" customFormat="1" ht="11.25" customHeight="1" thickBot="1" x14ac:dyDescent="0.25">
      <c r="B82" s="47" t="s">
        <v>203</v>
      </c>
      <c r="C82" s="6" t="s">
        <v>258</v>
      </c>
      <c r="D82" s="6" t="s">
        <v>259</v>
      </c>
      <c r="E82" s="76" t="s">
        <v>260</v>
      </c>
    </row>
    <row r="83" spans="2:5" s="108" customFormat="1" ht="11.25" customHeight="1" x14ac:dyDescent="0.2">
      <c r="B83" s="48" t="s">
        <v>60</v>
      </c>
      <c r="C83" s="25">
        <v>381</v>
      </c>
      <c r="D83" s="25">
        <v>236</v>
      </c>
      <c r="E83" s="99">
        <f t="shared" ref="E83:E90" si="8">+C83/D83-1</f>
        <v>0.61440677966101687</v>
      </c>
    </row>
    <row r="84" spans="2:5" s="108" customFormat="1" ht="11.25" customHeight="1" thickBot="1" x14ac:dyDescent="0.25">
      <c r="B84" s="21" t="s">
        <v>61</v>
      </c>
      <c r="C84" s="52">
        <v>-173</v>
      </c>
      <c r="D84" s="52">
        <v>-160</v>
      </c>
      <c r="E84" s="79">
        <f t="shared" si="8"/>
        <v>8.1250000000000044E-2</v>
      </c>
    </row>
    <row r="85" spans="2:5" s="108" customFormat="1" ht="11.25" customHeight="1" thickBot="1" x14ac:dyDescent="0.25">
      <c r="B85" s="19" t="s">
        <v>64</v>
      </c>
      <c r="C85" s="23">
        <f>+SUM(C83:C84)</f>
        <v>208</v>
      </c>
      <c r="D85" s="23">
        <f>+SUM(D83:D84)</f>
        <v>76</v>
      </c>
      <c r="E85" s="80">
        <f t="shared" si="8"/>
        <v>1.736842105263158</v>
      </c>
    </row>
    <row r="86" spans="2:5" s="108" customFormat="1" ht="11.25" customHeight="1" x14ac:dyDescent="0.2">
      <c r="B86" s="10" t="s">
        <v>207</v>
      </c>
      <c r="C86" s="2">
        <v>-42</v>
      </c>
      <c r="D86" s="2">
        <v>-50</v>
      </c>
      <c r="E86" s="78">
        <f t="shared" si="8"/>
        <v>-0.16000000000000003</v>
      </c>
    </row>
    <row r="87" spans="2:5" s="108" customFormat="1" ht="11.25" customHeight="1" x14ac:dyDescent="0.2">
      <c r="B87" s="8" t="s">
        <v>68</v>
      </c>
      <c r="C87" s="15">
        <v>-16</v>
      </c>
      <c r="D87" s="15">
        <v>-21</v>
      </c>
      <c r="E87" s="77">
        <f t="shared" si="8"/>
        <v>-0.23809523809523814</v>
      </c>
    </row>
    <row r="88" spans="2:5" s="108" customFormat="1" ht="11.25" customHeight="1" thickBot="1" x14ac:dyDescent="0.25">
      <c r="B88" s="51" t="s">
        <v>69</v>
      </c>
      <c r="C88" s="52">
        <v>-25</v>
      </c>
      <c r="D88" s="52">
        <v>-1</v>
      </c>
      <c r="E88" s="79">
        <f t="shared" si="8"/>
        <v>24</v>
      </c>
    </row>
    <row r="89" spans="2:5" s="108" customFormat="1" ht="11.25" customHeight="1" thickBot="1" x14ac:dyDescent="0.25">
      <c r="B89" s="19" t="s">
        <v>190</v>
      </c>
      <c r="C89" s="23">
        <f>+SUM(C85:C88)</f>
        <v>125</v>
      </c>
      <c r="D89" s="23">
        <f>+SUM(D85:D88)</f>
        <v>4</v>
      </c>
      <c r="E89" s="80">
        <f t="shared" si="8"/>
        <v>30.25</v>
      </c>
    </row>
    <row r="90" spans="2:5" s="108" customFormat="1" ht="11.25" customHeight="1" thickBot="1" x14ac:dyDescent="0.25">
      <c r="B90" s="67" t="s">
        <v>268</v>
      </c>
      <c r="C90" s="95">
        <f>+C89</f>
        <v>125</v>
      </c>
      <c r="D90" s="95">
        <f>+D89</f>
        <v>4</v>
      </c>
      <c r="E90" s="98">
        <f t="shared" si="8"/>
        <v>30.25</v>
      </c>
    </row>
    <row r="91" spans="2:5" s="108" customFormat="1" ht="11.25" customHeight="1" x14ac:dyDescent="0.2">
      <c r="C91" s="173"/>
      <c r="D91" s="173"/>
      <c r="E91" s="174"/>
    </row>
    <row r="92" spans="2:5" s="108" customFormat="1" ht="11.25" customHeight="1" x14ac:dyDescent="0.2">
      <c r="B92" s="31" t="s">
        <v>208</v>
      </c>
      <c r="C92" s="173"/>
      <c r="D92" s="173"/>
      <c r="E92" s="174"/>
    </row>
    <row r="93" spans="2:5" s="108" customFormat="1" ht="11.25" customHeight="1" x14ac:dyDescent="0.2">
      <c r="C93" s="173"/>
      <c r="D93" s="173"/>
      <c r="E93" s="174"/>
    </row>
    <row r="94" spans="2:5" s="108" customFormat="1" ht="11.25" customHeight="1" thickBot="1" x14ac:dyDescent="0.25">
      <c r="B94" s="68" t="s">
        <v>203</v>
      </c>
      <c r="C94" s="6" t="s">
        <v>258</v>
      </c>
      <c r="D94" s="6" t="s">
        <v>259</v>
      </c>
      <c r="E94" s="76" t="s">
        <v>260</v>
      </c>
    </row>
    <row r="95" spans="2:5" s="108" customFormat="1" ht="11.25" customHeight="1" x14ac:dyDescent="0.2">
      <c r="B95" s="48" t="s">
        <v>60</v>
      </c>
      <c r="C95" s="49">
        <v>6786</v>
      </c>
      <c r="D95" s="49">
        <v>5490</v>
      </c>
      <c r="E95" s="99">
        <f t="shared" ref="E95:E96" si="9">+C95/D95-1</f>
        <v>0.23606557377049175</v>
      </c>
    </row>
    <row r="96" spans="2:5" s="108" customFormat="1" ht="11.25" customHeight="1" x14ac:dyDescent="0.2">
      <c r="B96" s="24" t="s">
        <v>61</v>
      </c>
      <c r="C96" s="11">
        <v>-5670</v>
      </c>
      <c r="D96" s="11">
        <v>-4515</v>
      </c>
      <c r="E96" s="78">
        <f t="shared" si="9"/>
        <v>0.2558139534883721</v>
      </c>
    </row>
    <row r="97" spans="2:5" s="108" customFormat="1" ht="11.25" customHeight="1" thickBot="1" x14ac:dyDescent="0.25">
      <c r="B97" s="12" t="s">
        <v>164</v>
      </c>
      <c r="C97" s="13">
        <v>23</v>
      </c>
      <c r="D97" s="13">
        <v>-4</v>
      </c>
      <c r="E97" s="81" t="s">
        <v>1</v>
      </c>
    </row>
    <row r="98" spans="2:5" s="108" customFormat="1" ht="11.25" customHeight="1" thickBot="1" x14ac:dyDescent="0.25">
      <c r="B98" s="18" t="s">
        <v>64</v>
      </c>
      <c r="C98" s="14">
        <f>+SUM(C95:C97)</f>
        <v>1139</v>
      </c>
      <c r="D98" s="14">
        <f>+SUM(D95:D97)</f>
        <v>971</v>
      </c>
      <c r="E98" s="82">
        <f t="shared" ref="E98:E102" si="10">+C98/D98-1</f>
        <v>0.17301750772399593</v>
      </c>
    </row>
    <row r="99" spans="2:5" s="108" customFormat="1" ht="11.25" customHeight="1" x14ac:dyDescent="0.2">
      <c r="B99" s="8" t="s">
        <v>67</v>
      </c>
      <c r="C99" s="15">
        <v>-210</v>
      </c>
      <c r="D99" s="15">
        <v>-211</v>
      </c>
      <c r="E99" s="77">
        <f t="shared" si="10"/>
        <v>-4.7393364928910442E-3</v>
      </c>
    </row>
    <row r="100" spans="2:5" s="108" customFormat="1" ht="11.25" customHeight="1" x14ac:dyDescent="0.2">
      <c r="B100" s="24" t="s">
        <v>68</v>
      </c>
      <c r="C100" s="2">
        <v>-590</v>
      </c>
      <c r="D100" s="2">
        <v>-492</v>
      </c>
      <c r="E100" s="78">
        <f t="shared" si="10"/>
        <v>0.19918699186991873</v>
      </c>
    </row>
    <row r="101" spans="2:5" s="108" customFormat="1" ht="11.25" customHeight="1" thickBot="1" x14ac:dyDescent="0.25">
      <c r="B101" s="12" t="s">
        <v>69</v>
      </c>
      <c r="C101" s="13">
        <v>148</v>
      </c>
      <c r="D101" s="13">
        <v>30</v>
      </c>
      <c r="E101" s="81">
        <f t="shared" si="10"/>
        <v>3.9333333333333336</v>
      </c>
    </row>
    <row r="102" spans="2:5" s="108" customFormat="1" ht="11.25" customHeight="1" thickBot="1" x14ac:dyDescent="0.25">
      <c r="B102" s="18" t="s">
        <v>190</v>
      </c>
      <c r="C102" s="41">
        <f>+SUM(C98:C101)</f>
        <v>487</v>
      </c>
      <c r="D102" s="41">
        <f>+SUM(D98:D101)</f>
        <v>298</v>
      </c>
      <c r="E102" s="82">
        <f t="shared" si="10"/>
        <v>0.63422818791946312</v>
      </c>
    </row>
    <row r="103" spans="2:5" s="108" customFormat="1" ht="11.25" customHeight="1" thickBot="1" x14ac:dyDescent="0.25">
      <c r="B103" s="12" t="s">
        <v>194</v>
      </c>
      <c r="C103" s="13">
        <v>111</v>
      </c>
      <c r="D103" s="13">
        <v>-32</v>
      </c>
      <c r="E103" s="81" t="s">
        <v>1</v>
      </c>
    </row>
    <row r="104" spans="2:5" s="108" customFormat="1" ht="11.25" customHeight="1" thickBot="1" x14ac:dyDescent="0.25">
      <c r="B104" s="18" t="s">
        <v>210</v>
      </c>
      <c r="C104" s="41">
        <f>+C102+C103</f>
        <v>598</v>
      </c>
      <c r="D104" s="41">
        <f>+D102+D103</f>
        <v>266</v>
      </c>
      <c r="E104" s="82">
        <f t="shared" ref="E104:E106" si="11">+C104/D104-1</f>
        <v>1.2481203007518795</v>
      </c>
    </row>
    <row r="105" spans="2:5" s="108" customFormat="1" ht="11.25" customHeight="1" thickBot="1" x14ac:dyDescent="0.25">
      <c r="B105" s="19" t="s">
        <v>7</v>
      </c>
      <c r="C105" s="23">
        <v>557</v>
      </c>
      <c r="D105" s="23">
        <v>338</v>
      </c>
      <c r="E105" s="80">
        <f t="shared" si="11"/>
        <v>0.64792899408284033</v>
      </c>
    </row>
    <row r="106" spans="2:5" s="108" customFormat="1" ht="11.25" customHeight="1" thickBot="1" x14ac:dyDescent="0.25">
      <c r="B106" s="18" t="s">
        <v>192</v>
      </c>
      <c r="C106" s="41">
        <v>557</v>
      </c>
      <c r="D106" s="41">
        <v>338</v>
      </c>
      <c r="E106" s="82">
        <f t="shared" si="11"/>
        <v>0.64792899408284033</v>
      </c>
    </row>
    <row r="107" spans="2:5" s="108" customFormat="1" ht="11.25" customHeight="1" x14ac:dyDescent="0.2">
      <c r="C107" s="173"/>
      <c r="D107" s="173"/>
      <c r="E107" s="174"/>
    </row>
    <row r="108" spans="2:5" s="108" customFormat="1" ht="12.75" x14ac:dyDescent="0.2">
      <c r="B108" s="31" t="s">
        <v>211</v>
      </c>
      <c r="C108" s="173"/>
      <c r="D108" s="173"/>
      <c r="E108" s="174"/>
    </row>
    <row r="109" spans="2:5" s="108" customFormat="1" ht="11.25" customHeight="1" x14ac:dyDescent="0.2">
      <c r="C109" s="173"/>
      <c r="D109" s="173"/>
      <c r="E109" s="174"/>
    </row>
    <row r="110" spans="2:5" s="108" customFormat="1" ht="11.25" customHeight="1" thickBot="1" x14ac:dyDescent="0.25">
      <c r="B110" s="47" t="s">
        <v>269</v>
      </c>
      <c r="C110" s="6" t="s">
        <v>258</v>
      </c>
      <c r="D110" s="6" t="s">
        <v>259</v>
      </c>
      <c r="E110" s="76" t="s">
        <v>260</v>
      </c>
    </row>
    <row r="111" spans="2:5" s="108" customFormat="1" ht="11.25" customHeight="1" x14ac:dyDescent="0.2">
      <c r="B111" s="8" t="s">
        <v>67</v>
      </c>
      <c r="C111" s="15">
        <v>-153</v>
      </c>
      <c r="D111" s="15">
        <v>-172</v>
      </c>
      <c r="E111" s="77">
        <f t="shared" ref="E111:E115" si="12">+C111/D111-1</f>
        <v>-0.11046511627906974</v>
      </c>
    </row>
    <row r="112" spans="2:5" s="108" customFormat="1" ht="11.25" customHeight="1" x14ac:dyDescent="0.2">
      <c r="B112" s="53" t="s">
        <v>212</v>
      </c>
      <c r="C112" s="54">
        <v>-153</v>
      </c>
      <c r="D112" s="54">
        <v>-172</v>
      </c>
      <c r="E112" s="105">
        <f t="shared" si="12"/>
        <v>-0.11046511627906974</v>
      </c>
    </row>
    <row r="113" spans="2:5" s="108" customFormat="1" ht="11.25" customHeight="1" thickBot="1" x14ac:dyDescent="0.25">
      <c r="B113" s="19" t="s">
        <v>205</v>
      </c>
      <c r="C113" s="23">
        <v>-153</v>
      </c>
      <c r="D113" s="23">
        <v>-172</v>
      </c>
      <c r="E113" s="80">
        <f t="shared" si="12"/>
        <v>-0.11046511627906974</v>
      </c>
    </row>
    <row r="114" spans="2:5" s="108" customFormat="1" ht="11.25" customHeight="1" thickBot="1" x14ac:dyDescent="0.25">
      <c r="B114" s="18" t="s">
        <v>7</v>
      </c>
      <c r="C114" s="41">
        <v>-153</v>
      </c>
      <c r="D114" s="41">
        <v>-171</v>
      </c>
      <c r="E114" s="82">
        <f t="shared" si="12"/>
        <v>-0.10526315789473684</v>
      </c>
    </row>
    <row r="115" spans="2:5" s="108" customFormat="1" ht="11.25" customHeight="1" thickBot="1" x14ac:dyDescent="0.25">
      <c r="B115" s="19" t="s">
        <v>192</v>
      </c>
      <c r="C115" s="23">
        <v>-153</v>
      </c>
      <c r="D115" s="23">
        <v>-171</v>
      </c>
      <c r="E115" s="80">
        <f t="shared" si="12"/>
        <v>-0.10526315789473684</v>
      </c>
    </row>
    <row r="116" spans="2:5" s="108" customFormat="1" ht="11.25" customHeight="1" x14ac:dyDescent="0.2">
      <c r="C116" s="173"/>
      <c r="D116" s="173"/>
      <c r="E116" s="174"/>
    </row>
    <row r="117" spans="2:5" s="108" customFormat="1" ht="11.25" customHeight="1" x14ac:dyDescent="0.2">
      <c r="C117" s="173"/>
      <c r="D117" s="173"/>
      <c r="E117" s="174"/>
    </row>
    <row r="118" spans="2:5" s="108" customFormat="1" ht="11.25" customHeight="1" x14ac:dyDescent="0.2">
      <c r="C118" s="173"/>
      <c r="D118" s="173"/>
      <c r="E118" s="174"/>
    </row>
    <row r="119" spans="2:5" s="108" customFormat="1" ht="11.25" customHeight="1" x14ac:dyDescent="0.2">
      <c r="C119" s="173"/>
      <c r="D119" s="173"/>
      <c r="E119" s="174"/>
    </row>
    <row r="120" spans="2:5" s="108" customFormat="1" ht="11.25" customHeight="1" x14ac:dyDescent="0.2">
      <c r="C120" s="173"/>
      <c r="D120" s="173"/>
      <c r="E120" s="174"/>
    </row>
    <row r="121" spans="2:5" s="108" customFormat="1" ht="11.25" customHeight="1" x14ac:dyDescent="0.2">
      <c r="C121" s="173"/>
      <c r="D121" s="173"/>
      <c r="E121" s="174"/>
    </row>
    <row r="122" spans="2:5" s="108" customFormat="1" ht="11.25" customHeight="1" x14ac:dyDescent="0.2">
      <c r="C122" s="173"/>
      <c r="D122" s="173"/>
      <c r="E122" s="174"/>
    </row>
    <row r="123" spans="2:5" s="108" customFormat="1" ht="11.25" customHeight="1" x14ac:dyDescent="0.2">
      <c r="C123" s="173"/>
      <c r="D123" s="173"/>
      <c r="E123" s="174"/>
    </row>
    <row r="124" spans="2:5" s="108" customFormat="1" ht="11.25" customHeight="1" x14ac:dyDescent="0.2">
      <c r="C124" s="173"/>
      <c r="D124" s="173"/>
      <c r="E124" s="174"/>
    </row>
    <row r="125" spans="2:5" s="108" customFormat="1" ht="11.25" customHeight="1" x14ac:dyDescent="0.2">
      <c r="C125" s="173"/>
      <c r="D125" s="173"/>
      <c r="E125" s="17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4CB2-F222-4855-820C-2CCBDAD97A97}">
  <dimension ref="B1:E125"/>
  <sheetViews>
    <sheetView showGridLines="0" workbookViewId="0"/>
  </sheetViews>
  <sheetFormatPr baseColWidth="10" defaultRowHeight="15" x14ac:dyDescent="0.25"/>
  <cols>
    <col min="1" max="1" width="3.7109375" customWidth="1"/>
    <col min="2" max="2" width="52.42578125" customWidth="1"/>
    <col min="5" max="5" width="11.42578125" style="75"/>
  </cols>
  <sheetData>
    <row r="1" spans="2:5" ht="11.25" customHeight="1" x14ac:dyDescent="0.25"/>
    <row r="2" spans="2:5" ht="30.75" customHeight="1" x14ac:dyDescent="0.25">
      <c r="B2" s="32" t="s">
        <v>213</v>
      </c>
    </row>
    <row r="3" spans="2:5" ht="12.75" customHeight="1" x14ac:dyDescent="0.25"/>
    <row r="4" spans="2:5" ht="12.75" customHeight="1" thickBot="1" x14ac:dyDescent="0.3"/>
    <row r="5" spans="2:5" s="108" customFormat="1" ht="11.25" customHeight="1" thickTop="1" x14ac:dyDescent="0.2">
      <c r="B5" s="57" t="s">
        <v>209</v>
      </c>
      <c r="C5" s="58" t="s">
        <v>258</v>
      </c>
      <c r="D5" s="58" t="s">
        <v>259</v>
      </c>
      <c r="E5" s="106" t="s">
        <v>260</v>
      </c>
    </row>
    <row r="6" spans="2:5" s="108" customFormat="1" ht="11.25" customHeight="1" x14ac:dyDescent="0.2">
      <c r="B6" s="43" t="s">
        <v>60</v>
      </c>
      <c r="C6" s="9">
        <v>69540</v>
      </c>
      <c r="D6" s="9">
        <v>66185</v>
      </c>
      <c r="E6" s="77">
        <f t="shared" ref="E6" si="0">+C6/D6-1</f>
        <v>5.0691244239631228E-2</v>
      </c>
    </row>
    <row r="7" spans="2:5" s="108" customFormat="1" ht="11.25" customHeight="1" x14ac:dyDescent="0.2">
      <c r="B7" s="55" t="s">
        <v>214</v>
      </c>
      <c r="C7" s="11">
        <v>1477</v>
      </c>
      <c r="D7" s="2">
        <v>-678</v>
      </c>
      <c r="E7" s="78" t="s">
        <v>1</v>
      </c>
    </row>
    <row r="8" spans="2:5" s="108" customFormat="1" ht="11.25" customHeight="1" x14ac:dyDescent="0.2">
      <c r="B8" s="56" t="s">
        <v>7</v>
      </c>
      <c r="C8" s="49">
        <v>18448</v>
      </c>
      <c r="D8" s="49">
        <v>7181</v>
      </c>
      <c r="E8" s="99">
        <f t="shared" ref="E8:E9" si="1">+C8/D8-1</f>
        <v>1.569001531820081</v>
      </c>
    </row>
    <row r="9" spans="2:5" s="108" customFormat="1" ht="11.25" customHeight="1" x14ac:dyDescent="0.2">
      <c r="B9" s="59" t="s">
        <v>215</v>
      </c>
      <c r="C9" s="7">
        <v>21187</v>
      </c>
      <c r="D9" s="7">
        <v>15204</v>
      </c>
      <c r="E9" s="105">
        <f t="shared" si="1"/>
        <v>0.39351486450933959</v>
      </c>
    </row>
    <row r="10" spans="2:5" s="108" customFormat="1" ht="11.25" customHeight="1" x14ac:dyDescent="0.2">
      <c r="B10" s="56" t="s">
        <v>216</v>
      </c>
      <c r="C10" s="49">
        <v>8152</v>
      </c>
      <c r="D10" s="49">
        <v>-2509</v>
      </c>
      <c r="E10" s="99" t="s">
        <v>1</v>
      </c>
    </row>
    <row r="11" spans="2:5" s="108" customFormat="1" ht="11.25" customHeight="1" x14ac:dyDescent="0.2">
      <c r="E11" s="174"/>
    </row>
    <row r="12" spans="2:5" s="108" customFormat="1" ht="11.25" customHeight="1" x14ac:dyDescent="0.2">
      <c r="B12" s="178" t="s">
        <v>217</v>
      </c>
      <c r="E12" s="174"/>
    </row>
    <row r="13" spans="2:5" s="108" customFormat="1" ht="11.25" customHeight="1" thickBot="1" x14ac:dyDescent="0.25">
      <c r="E13" s="174"/>
    </row>
    <row r="14" spans="2:5" s="108" customFormat="1" ht="11.25" customHeight="1" thickTop="1" x14ac:dyDescent="0.2">
      <c r="B14" s="57" t="s">
        <v>209</v>
      </c>
      <c r="C14" s="58" t="s">
        <v>258</v>
      </c>
      <c r="D14" s="58" t="s">
        <v>259</v>
      </c>
      <c r="E14" s="106" t="s">
        <v>260</v>
      </c>
    </row>
    <row r="15" spans="2:5" s="108" customFormat="1" ht="11.25" customHeight="1" x14ac:dyDescent="0.2">
      <c r="B15" s="43" t="s">
        <v>60</v>
      </c>
      <c r="C15" s="9">
        <v>12153</v>
      </c>
      <c r="D15" s="9">
        <v>13765</v>
      </c>
      <c r="E15" s="77">
        <f t="shared" ref="E15" si="2">+C15/D15-1</f>
        <v>-0.11710860879041041</v>
      </c>
    </row>
    <row r="16" spans="2:5" s="108" customFormat="1" ht="11.25" customHeight="1" x14ac:dyDescent="0.2">
      <c r="B16" s="55" t="s">
        <v>214</v>
      </c>
      <c r="C16" s="2">
        <v>2</v>
      </c>
      <c r="D16" s="11">
        <v>-3128</v>
      </c>
      <c r="E16" s="78" t="s">
        <v>1</v>
      </c>
    </row>
    <row r="17" spans="2:5" s="108" customFormat="1" ht="11.25" customHeight="1" x14ac:dyDescent="0.2">
      <c r="B17" s="56" t="s">
        <v>7</v>
      </c>
      <c r="C17" s="49">
        <v>7552</v>
      </c>
      <c r="D17" s="49">
        <v>-2898</v>
      </c>
      <c r="E17" s="99" t="s">
        <v>1</v>
      </c>
    </row>
    <row r="18" spans="2:5" s="108" customFormat="1" ht="11.25" customHeight="1" x14ac:dyDescent="0.2">
      <c r="B18" s="59" t="s">
        <v>215</v>
      </c>
      <c r="C18" s="7">
        <v>5362</v>
      </c>
      <c r="D18" s="7">
        <v>5511</v>
      </c>
      <c r="E18" s="105">
        <f t="shared" ref="E18" si="3">+C18/D18-1</f>
        <v>-2.7036835420068961E-2</v>
      </c>
    </row>
    <row r="19" spans="2:5" s="108" customFormat="1" ht="11.25" customHeight="1" x14ac:dyDescent="0.2">
      <c r="E19" s="174"/>
    </row>
    <row r="20" spans="2:5" s="108" customFormat="1" ht="11.25" customHeight="1" x14ac:dyDescent="0.2">
      <c r="B20" s="178" t="s">
        <v>218</v>
      </c>
      <c r="E20" s="174"/>
    </row>
    <row r="21" spans="2:5" s="108" customFormat="1" ht="11.25" customHeight="1" thickBot="1" x14ac:dyDescent="0.25">
      <c r="E21" s="174"/>
    </row>
    <row r="22" spans="2:5" s="108" customFormat="1" ht="11.25" customHeight="1" thickTop="1" x14ac:dyDescent="0.2">
      <c r="B22" s="57" t="s">
        <v>209</v>
      </c>
      <c r="C22" s="58" t="s">
        <v>258</v>
      </c>
      <c r="D22" s="58" t="s">
        <v>259</v>
      </c>
      <c r="E22" s="106" t="s">
        <v>260</v>
      </c>
    </row>
    <row r="23" spans="2:5" s="108" customFormat="1" ht="11.25" customHeight="1" x14ac:dyDescent="0.2">
      <c r="B23" s="43" t="s">
        <v>60</v>
      </c>
      <c r="C23" s="9">
        <v>57387</v>
      </c>
      <c r="D23" s="9">
        <v>52420</v>
      </c>
      <c r="E23" s="77">
        <f t="shared" ref="E23:E26" si="4">+C23/D23-1</f>
        <v>9.4753910721098844E-2</v>
      </c>
    </row>
    <row r="24" spans="2:5" s="108" customFormat="1" ht="11.25" customHeight="1" x14ac:dyDescent="0.2">
      <c r="B24" s="55" t="s">
        <v>190</v>
      </c>
      <c r="C24" s="11">
        <v>1475</v>
      </c>
      <c r="D24" s="11">
        <v>2450</v>
      </c>
      <c r="E24" s="78">
        <f t="shared" si="4"/>
        <v>-0.39795918367346939</v>
      </c>
    </row>
    <row r="25" spans="2:5" s="108" customFormat="1" ht="11.25" customHeight="1" x14ac:dyDescent="0.2">
      <c r="B25" s="56" t="s">
        <v>7</v>
      </c>
      <c r="C25" s="49">
        <v>10896</v>
      </c>
      <c r="D25" s="49">
        <v>10079</v>
      </c>
      <c r="E25" s="99">
        <f t="shared" si="4"/>
        <v>8.1059628931441585E-2</v>
      </c>
    </row>
    <row r="26" spans="2:5" s="108" customFormat="1" ht="11.25" customHeight="1" x14ac:dyDescent="0.2">
      <c r="B26" s="59" t="s">
        <v>215</v>
      </c>
      <c r="C26" s="7">
        <v>15825</v>
      </c>
      <c r="D26" s="7">
        <v>9693</v>
      </c>
      <c r="E26" s="105">
        <f t="shared" si="4"/>
        <v>0.63262147941813685</v>
      </c>
    </row>
    <row r="27" spans="2:5" s="108" customFormat="1" ht="11.25" customHeight="1" x14ac:dyDescent="0.2">
      <c r="E27" s="174"/>
    </row>
    <row r="28" spans="2:5" s="108" customFormat="1" ht="11.25" customHeight="1" x14ac:dyDescent="0.2">
      <c r="E28" s="174"/>
    </row>
    <row r="29" spans="2:5" s="108" customFormat="1" ht="11.25" customHeight="1" x14ac:dyDescent="0.2">
      <c r="E29" s="174"/>
    </row>
    <row r="30" spans="2:5" s="108" customFormat="1" ht="11.25" customHeight="1" x14ac:dyDescent="0.2">
      <c r="E30" s="174"/>
    </row>
    <row r="31" spans="2:5" s="108" customFormat="1" ht="11.25" customHeight="1" x14ac:dyDescent="0.2">
      <c r="E31" s="174"/>
    </row>
    <row r="32" spans="2:5" s="108" customFormat="1" ht="11.25" customHeight="1" x14ac:dyDescent="0.2">
      <c r="E32" s="174"/>
    </row>
    <row r="33" spans="5:5" s="108" customFormat="1" ht="11.25" customHeight="1" x14ac:dyDescent="0.2">
      <c r="E33" s="174"/>
    </row>
    <row r="34" spans="5:5" s="108" customFormat="1" ht="11.25" customHeight="1" x14ac:dyDescent="0.2">
      <c r="E34" s="174"/>
    </row>
    <row r="35" spans="5:5" s="108" customFormat="1" ht="11.25" customHeight="1" x14ac:dyDescent="0.2">
      <c r="E35" s="174"/>
    </row>
    <row r="36" spans="5:5" s="108" customFormat="1" ht="11.25" customHeight="1" x14ac:dyDescent="0.2">
      <c r="E36" s="174"/>
    </row>
    <row r="37" spans="5:5" s="108" customFormat="1" ht="11.25" customHeight="1" x14ac:dyDescent="0.2">
      <c r="E37" s="174"/>
    </row>
    <row r="38" spans="5:5" s="108" customFormat="1" ht="11.25" customHeight="1" x14ac:dyDescent="0.2">
      <c r="E38" s="174"/>
    </row>
    <row r="39" spans="5:5" s="108" customFormat="1" ht="11.25" customHeight="1" x14ac:dyDescent="0.2">
      <c r="E39" s="174"/>
    </row>
    <row r="40" spans="5:5" s="108" customFormat="1" ht="11.25" customHeight="1" x14ac:dyDescent="0.2">
      <c r="E40" s="174"/>
    </row>
    <row r="41" spans="5:5" s="108" customFormat="1" ht="11.25" customHeight="1" x14ac:dyDescent="0.2">
      <c r="E41" s="174"/>
    </row>
    <row r="42" spans="5:5" s="108" customFormat="1" ht="11.25" customHeight="1" x14ac:dyDescent="0.2">
      <c r="E42" s="174"/>
    </row>
    <row r="43" spans="5:5" s="108" customFormat="1" ht="11.25" customHeight="1" x14ac:dyDescent="0.2">
      <c r="E43" s="174"/>
    </row>
    <row r="44" spans="5:5" s="108" customFormat="1" ht="11.25" customHeight="1" x14ac:dyDescent="0.2">
      <c r="E44" s="174"/>
    </row>
    <row r="45" spans="5:5" s="108" customFormat="1" ht="11.25" customHeight="1" x14ac:dyDescent="0.2">
      <c r="E45" s="174"/>
    </row>
    <row r="46" spans="5:5" s="108" customFormat="1" ht="11.25" customHeight="1" x14ac:dyDescent="0.2">
      <c r="E46" s="174"/>
    </row>
    <row r="47" spans="5:5" s="108" customFormat="1" ht="11.25" customHeight="1" x14ac:dyDescent="0.2">
      <c r="E47" s="174"/>
    </row>
    <row r="48" spans="5:5" s="108" customFormat="1" ht="11.25" customHeight="1" x14ac:dyDescent="0.2">
      <c r="E48" s="174"/>
    </row>
    <row r="49" spans="5:5" s="108" customFormat="1" ht="11.25" customHeight="1" x14ac:dyDescent="0.2">
      <c r="E49" s="174"/>
    </row>
    <row r="50" spans="5:5" s="108" customFormat="1" ht="11.25" customHeight="1" x14ac:dyDescent="0.2">
      <c r="E50" s="174"/>
    </row>
    <row r="51" spans="5:5" s="108" customFormat="1" ht="11.25" customHeight="1" x14ac:dyDescent="0.2">
      <c r="E51" s="174"/>
    </row>
    <row r="52" spans="5:5" s="108" customFormat="1" ht="11.25" customHeight="1" x14ac:dyDescent="0.2">
      <c r="E52" s="174"/>
    </row>
    <row r="53" spans="5:5" s="108" customFormat="1" ht="11.25" customHeight="1" x14ac:dyDescent="0.2">
      <c r="E53" s="174"/>
    </row>
    <row r="54" spans="5:5" s="108" customFormat="1" ht="11.25" customHeight="1" x14ac:dyDescent="0.2">
      <c r="E54" s="174"/>
    </row>
    <row r="55" spans="5:5" s="108" customFormat="1" ht="11.25" customHeight="1" x14ac:dyDescent="0.2">
      <c r="E55" s="174"/>
    </row>
    <row r="56" spans="5:5" s="108" customFormat="1" ht="11.25" customHeight="1" x14ac:dyDescent="0.2">
      <c r="E56" s="174"/>
    </row>
    <row r="57" spans="5:5" s="108" customFormat="1" ht="11.25" customHeight="1" x14ac:dyDescent="0.2">
      <c r="E57" s="174"/>
    </row>
    <row r="58" spans="5:5" s="108" customFormat="1" ht="11.25" customHeight="1" x14ac:dyDescent="0.2">
      <c r="E58" s="174"/>
    </row>
    <row r="59" spans="5:5" s="108" customFormat="1" ht="11.25" customHeight="1" x14ac:dyDescent="0.2">
      <c r="E59" s="174"/>
    </row>
    <row r="60" spans="5:5" s="108" customFormat="1" ht="11.25" customHeight="1" x14ac:dyDescent="0.2">
      <c r="E60" s="174"/>
    </row>
    <row r="61" spans="5:5" s="108" customFormat="1" ht="11.25" customHeight="1" x14ac:dyDescent="0.2">
      <c r="E61" s="174"/>
    </row>
    <row r="62" spans="5:5" s="108" customFormat="1" ht="11.25" customHeight="1" x14ac:dyDescent="0.2">
      <c r="E62" s="174"/>
    </row>
    <row r="63" spans="5:5" s="108" customFormat="1" ht="11.25" customHeight="1" x14ac:dyDescent="0.2">
      <c r="E63" s="174"/>
    </row>
    <row r="64" spans="5:5" s="108" customFormat="1" ht="11.25" customHeight="1" x14ac:dyDescent="0.2">
      <c r="E64" s="174"/>
    </row>
    <row r="65" spans="5:5" s="108" customFormat="1" ht="11.25" customHeight="1" x14ac:dyDescent="0.2">
      <c r="E65" s="174"/>
    </row>
    <row r="66" spans="5:5" s="108" customFormat="1" ht="11.25" customHeight="1" x14ac:dyDescent="0.2">
      <c r="E66" s="174"/>
    </row>
    <row r="67" spans="5:5" s="108" customFormat="1" ht="11.25" customHeight="1" x14ac:dyDescent="0.2">
      <c r="E67" s="174"/>
    </row>
    <row r="68" spans="5:5" s="108" customFormat="1" ht="11.25" customHeight="1" x14ac:dyDescent="0.2">
      <c r="E68" s="174"/>
    </row>
    <row r="69" spans="5:5" s="108" customFormat="1" ht="11.25" customHeight="1" x14ac:dyDescent="0.2">
      <c r="E69" s="174"/>
    </row>
    <row r="70" spans="5:5" s="108" customFormat="1" ht="11.25" customHeight="1" x14ac:dyDescent="0.2">
      <c r="E70" s="174"/>
    </row>
    <row r="71" spans="5:5" s="108" customFormat="1" ht="11.25" customHeight="1" x14ac:dyDescent="0.2">
      <c r="E71" s="174"/>
    </row>
    <row r="72" spans="5:5" s="108" customFormat="1" ht="11.25" customHeight="1" x14ac:dyDescent="0.2">
      <c r="E72" s="174"/>
    </row>
    <row r="73" spans="5:5" s="108" customFormat="1" ht="11.25" customHeight="1" x14ac:dyDescent="0.2">
      <c r="E73" s="174"/>
    </row>
    <row r="74" spans="5:5" s="108" customFormat="1" ht="11.25" customHeight="1" x14ac:dyDescent="0.2">
      <c r="E74" s="174"/>
    </row>
    <row r="75" spans="5:5" s="108" customFormat="1" ht="11.25" customHeight="1" x14ac:dyDescent="0.2">
      <c r="E75" s="174"/>
    </row>
    <row r="76" spans="5:5" s="108" customFormat="1" ht="11.25" customHeight="1" x14ac:dyDescent="0.2">
      <c r="E76" s="174"/>
    </row>
    <row r="77" spans="5:5" s="108" customFormat="1" ht="11.25" customHeight="1" x14ac:dyDescent="0.2">
      <c r="E77" s="174"/>
    </row>
    <row r="78" spans="5:5" s="108" customFormat="1" ht="11.25" customHeight="1" x14ac:dyDescent="0.2">
      <c r="E78" s="174"/>
    </row>
    <row r="79" spans="5:5" s="108" customFormat="1" ht="11.25" customHeight="1" x14ac:dyDescent="0.2">
      <c r="E79" s="174"/>
    </row>
    <row r="80" spans="5:5" s="108" customFormat="1" ht="11.25" customHeight="1" x14ac:dyDescent="0.2">
      <c r="E80" s="174"/>
    </row>
    <row r="81" spans="5:5" s="108" customFormat="1" ht="11.25" customHeight="1" x14ac:dyDescent="0.2">
      <c r="E81" s="174"/>
    </row>
    <row r="82" spans="5:5" s="108" customFormat="1" ht="11.25" customHeight="1" x14ac:dyDescent="0.2">
      <c r="E82" s="174"/>
    </row>
    <row r="83" spans="5:5" s="108" customFormat="1" ht="11.25" customHeight="1" x14ac:dyDescent="0.2">
      <c r="E83" s="174"/>
    </row>
    <row r="84" spans="5:5" s="108" customFormat="1" ht="11.25" customHeight="1" x14ac:dyDescent="0.2">
      <c r="E84" s="174"/>
    </row>
    <row r="85" spans="5:5" s="108" customFormat="1" ht="11.25" customHeight="1" x14ac:dyDescent="0.2">
      <c r="E85" s="174"/>
    </row>
    <row r="86" spans="5:5" s="108" customFormat="1" ht="11.25" customHeight="1" x14ac:dyDescent="0.2">
      <c r="E86" s="174"/>
    </row>
    <row r="87" spans="5:5" s="108" customFormat="1" ht="11.25" customHeight="1" x14ac:dyDescent="0.2">
      <c r="E87" s="174"/>
    </row>
    <row r="88" spans="5:5" s="108" customFormat="1" ht="11.25" customHeight="1" x14ac:dyDescent="0.2">
      <c r="E88" s="174"/>
    </row>
    <row r="89" spans="5:5" s="108" customFormat="1" ht="11.25" customHeight="1" x14ac:dyDescent="0.2">
      <c r="E89" s="174"/>
    </row>
    <row r="90" spans="5:5" s="108" customFormat="1" ht="11.25" customHeight="1" x14ac:dyDescent="0.2">
      <c r="E90" s="174"/>
    </row>
    <row r="91" spans="5:5" s="108" customFormat="1" ht="11.25" customHeight="1" x14ac:dyDescent="0.2">
      <c r="E91" s="174"/>
    </row>
    <row r="92" spans="5:5" s="108" customFormat="1" ht="11.25" customHeight="1" x14ac:dyDescent="0.2">
      <c r="E92" s="174"/>
    </row>
    <row r="93" spans="5:5" s="108" customFormat="1" ht="11.25" customHeight="1" x14ac:dyDescent="0.2">
      <c r="E93" s="174"/>
    </row>
    <row r="94" spans="5:5" s="108" customFormat="1" ht="11.25" customHeight="1" x14ac:dyDescent="0.2">
      <c r="E94" s="174"/>
    </row>
    <row r="95" spans="5:5" s="108" customFormat="1" ht="11.25" customHeight="1" x14ac:dyDescent="0.2">
      <c r="E95" s="174"/>
    </row>
    <row r="96" spans="5:5" s="108" customFormat="1" ht="11.25" customHeight="1" x14ac:dyDescent="0.2">
      <c r="E96" s="174"/>
    </row>
    <row r="97" spans="5:5" s="108" customFormat="1" ht="11.25" customHeight="1" x14ac:dyDescent="0.2">
      <c r="E97" s="174"/>
    </row>
    <row r="98" spans="5:5" s="108" customFormat="1" ht="11.25" customHeight="1" x14ac:dyDescent="0.2">
      <c r="E98" s="174"/>
    </row>
    <row r="99" spans="5:5" s="108" customFormat="1" ht="11.25" customHeight="1" x14ac:dyDescent="0.2">
      <c r="E99" s="174"/>
    </row>
    <row r="100" spans="5:5" s="108" customFormat="1" ht="11.25" customHeight="1" x14ac:dyDescent="0.2">
      <c r="E100" s="174"/>
    </row>
    <row r="101" spans="5:5" s="108" customFormat="1" ht="11.25" customHeight="1" x14ac:dyDescent="0.2">
      <c r="E101" s="174"/>
    </row>
    <row r="102" spans="5:5" s="108" customFormat="1" ht="11.25" customHeight="1" x14ac:dyDescent="0.2">
      <c r="E102" s="174"/>
    </row>
    <row r="103" spans="5:5" s="108" customFormat="1" ht="11.25" customHeight="1" x14ac:dyDescent="0.2">
      <c r="E103" s="174"/>
    </row>
    <row r="104" spans="5:5" s="108" customFormat="1" ht="11.25" customHeight="1" x14ac:dyDescent="0.2">
      <c r="E104" s="174"/>
    </row>
    <row r="105" spans="5:5" s="108" customFormat="1" ht="11.25" customHeight="1" x14ac:dyDescent="0.2">
      <c r="E105" s="174"/>
    </row>
    <row r="106" spans="5:5" s="108" customFormat="1" ht="11.25" customHeight="1" x14ac:dyDescent="0.2">
      <c r="E106" s="174"/>
    </row>
    <row r="107" spans="5:5" s="108" customFormat="1" ht="11.25" customHeight="1" x14ac:dyDescent="0.2">
      <c r="E107" s="174"/>
    </row>
    <row r="108" spans="5:5" s="108" customFormat="1" ht="11.25" customHeight="1" x14ac:dyDescent="0.2">
      <c r="E108" s="174"/>
    </row>
    <row r="109" spans="5:5" s="108" customFormat="1" ht="11.25" customHeight="1" x14ac:dyDescent="0.2">
      <c r="E109" s="174"/>
    </row>
    <row r="110" spans="5:5" s="108" customFormat="1" ht="11.25" customHeight="1" x14ac:dyDescent="0.2">
      <c r="E110" s="174"/>
    </row>
    <row r="111" spans="5:5" s="108" customFormat="1" ht="11.25" customHeight="1" x14ac:dyDescent="0.2">
      <c r="E111" s="174"/>
    </row>
    <row r="112" spans="5:5" s="108" customFormat="1" ht="11.25" customHeight="1" x14ac:dyDescent="0.2">
      <c r="E112" s="174"/>
    </row>
    <row r="113" spans="5:5" s="108" customFormat="1" ht="11.25" customHeight="1" x14ac:dyDescent="0.2">
      <c r="E113" s="174"/>
    </row>
    <row r="114" spans="5:5" s="108" customFormat="1" ht="11.25" customHeight="1" x14ac:dyDescent="0.2">
      <c r="E114" s="174"/>
    </row>
    <row r="115" spans="5:5" s="108" customFormat="1" ht="11.25" customHeight="1" x14ac:dyDescent="0.2">
      <c r="E115" s="174"/>
    </row>
    <row r="116" spans="5:5" s="108" customFormat="1" ht="11.25" customHeight="1" x14ac:dyDescent="0.2">
      <c r="E116" s="174"/>
    </row>
    <row r="117" spans="5:5" s="108" customFormat="1" ht="11.25" customHeight="1" x14ac:dyDescent="0.2">
      <c r="E117" s="174"/>
    </row>
    <row r="118" spans="5:5" s="108" customFormat="1" ht="11.25" customHeight="1" x14ac:dyDescent="0.2">
      <c r="E118" s="174"/>
    </row>
    <row r="119" spans="5:5" s="108" customFormat="1" ht="11.25" customHeight="1" x14ac:dyDescent="0.2">
      <c r="E119" s="174"/>
    </row>
    <row r="120" spans="5:5" s="108" customFormat="1" ht="11.25" customHeight="1" x14ac:dyDescent="0.2">
      <c r="E120" s="174"/>
    </row>
    <row r="121" spans="5:5" s="108" customFormat="1" ht="11.25" customHeight="1" x14ac:dyDescent="0.2">
      <c r="E121" s="174"/>
    </row>
    <row r="122" spans="5:5" s="108" customFormat="1" ht="11.25" customHeight="1" x14ac:dyDescent="0.2">
      <c r="E122" s="174"/>
    </row>
    <row r="123" spans="5:5" s="108" customFormat="1" ht="11.25" customHeight="1" x14ac:dyDescent="0.2">
      <c r="E123" s="174"/>
    </row>
    <row r="124" spans="5:5" s="108" customFormat="1" ht="11.25" customHeight="1" x14ac:dyDescent="0.2">
      <c r="E124" s="174"/>
    </row>
    <row r="125" spans="5:5" s="108" customFormat="1" ht="11.25" customHeight="1" x14ac:dyDescent="0.2">
      <c r="E125" s="17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EB-FBE9-4CC7-9FD3-8FD5A9E6D72B}">
  <dimension ref="B1:D128"/>
  <sheetViews>
    <sheetView showGridLines="0" workbookViewId="0"/>
  </sheetViews>
  <sheetFormatPr baseColWidth="10" defaultRowHeight="15" x14ac:dyDescent="0.25"/>
  <cols>
    <col min="1" max="1" width="3.7109375" customWidth="1"/>
    <col min="2" max="2" width="54.5703125" bestFit="1" customWidth="1"/>
  </cols>
  <sheetData>
    <row r="1" spans="2:4" ht="11.25" customHeight="1" x14ac:dyDescent="0.25"/>
    <row r="2" spans="2:4" ht="30.75" customHeight="1" x14ac:dyDescent="0.25">
      <c r="B2" s="32" t="s">
        <v>219</v>
      </c>
    </row>
    <row r="3" spans="2:4" ht="12.75" customHeight="1" x14ac:dyDescent="0.25"/>
    <row r="4" spans="2:4" ht="12.75" customHeight="1" x14ac:dyDescent="0.25"/>
    <row r="5" spans="2:4" s="108" customFormat="1" ht="11.25" customHeight="1" x14ac:dyDescent="0.2">
      <c r="B5" s="72" t="s">
        <v>209</v>
      </c>
      <c r="C5" s="60">
        <v>43891</v>
      </c>
      <c r="D5" s="61">
        <v>43617</v>
      </c>
    </row>
    <row r="6" spans="2:4" s="108" customFormat="1" ht="11.25" customHeight="1" x14ac:dyDescent="0.2">
      <c r="B6" s="8" t="s">
        <v>26</v>
      </c>
      <c r="C6" s="9">
        <f>+BS!C36</f>
        <v>195927</v>
      </c>
      <c r="D6" s="9">
        <f>+BS!D36</f>
        <v>207592</v>
      </c>
    </row>
    <row r="7" spans="2:4" s="108" customFormat="1" ht="11.25" customHeight="1" x14ac:dyDescent="0.2">
      <c r="B7" s="24" t="s">
        <v>9</v>
      </c>
      <c r="C7" s="11">
        <f>+BS!C23</f>
        <v>380567</v>
      </c>
      <c r="D7" s="11">
        <f>+BS!D23</f>
        <v>481394</v>
      </c>
    </row>
    <row r="8" spans="2:4" s="108" customFormat="1" ht="11.25" customHeight="1" x14ac:dyDescent="0.2">
      <c r="B8" s="48" t="s">
        <v>220</v>
      </c>
      <c r="C8" s="49">
        <f>+C6+C7</f>
        <v>576494</v>
      </c>
      <c r="D8" s="49">
        <f>+D6+D7</f>
        <v>688986</v>
      </c>
    </row>
    <row r="9" spans="2:4" s="108" customFormat="1" ht="11.25" customHeight="1" x14ac:dyDescent="0.2">
      <c r="B9" s="24" t="s">
        <v>52</v>
      </c>
      <c r="C9" s="11">
        <f>+BS!C62</f>
        <v>148658</v>
      </c>
      <c r="D9" s="11">
        <f>+BS!D62</f>
        <v>121527</v>
      </c>
    </row>
    <row r="10" spans="2:4" s="108" customFormat="1" ht="11.25" customHeight="1" x14ac:dyDescent="0.2">
      <c r="B10" s="8" t="s">
        <v>43</v>
      </c>
      <c r="C10" s="9">
        <f>+BS!C52</f>
        <v>343816</v>
      </c>
      <c r="D10" s="9">
        <f>+BS!D52</f>
        <v>446755</v>
      </c>
    </row>
    <row r="11" spans="2:4" s="108" customFormat="1" ht="11.25" customHeight="1" x14ac:dyDescent="0.2">
      <c r="B11" s="53" t="s">
        <v>221</v>
      </c>
      <c r="C11" s="40">
        <f>+C9+C10</f>
        <v>492474</v>
      </c>
      <c r="D11" s="40">
        <f>+D9+D10</f>
        <v>568282</v>
      </c>
    </row>
    <row r="12" spans="2:4" s="108" customFormat="1" ht="11.25" customHeight="1" x14ac:dyDescent="0.2">
      <c r="B12" s="43" t="s">
        <v>222</v>
      </c>
      <c r="C12" s="9">
        <f>+BS!C39</f>
        <v>9112</v>
      </c>
      <c r="D12" s="9">
        <f>+BS!D39</f>
        <v>22811</v>
      </c>
    </row>
    <row r="13" spans="2:4" s="108" customFormat="1" ht="11.25" customHeight="1" x14ac:dyDescent="0.2">
      <c r="B13" s="55" t="s">
        <v>223</v>
      </c>
      <c r="C13" s="11">
        <f>+BS!C40</f>
        <v>74908</v>
      </c>
      <c r="D13" s="11">
        <f>+BS!D40</f>
        <v>97893</v>
      </c>
    </row>
    <row r="14" spans="2:4" s="108" customFormat="1" ht="11.25" customHeight="1" x14ac:dyDescent="0.2">
      <c r="B14" s="48" t="s">
        <v>224</v>
      </c>
      <c r="C14" s="49">
        <f>+C12+C13</f>
        <v>84020</v>
      </c>
      <c r="D14" s="49">
        <f>+D12+D13</f>
        <v>120704</v>
      </c>
    </row>
    <row r="15" spans="2:4" s="108" customFormat="1" ht="11.25" customHeight="1" x14ac:dyDescent="0.2">
      <c r="B15" s="59" t="s">
        <v>225</v>
      </c>
      <c r="C15" s="7">
        <f>+C11+C14</f>
        <v>576494</v>
      </c>
      <c r="D15" s="7">
        <f>+D11+D14</f>
        <v>688986</v>
      </c>
    </row>
    <row r="16" spans="2:4" s="108" customFormat="1" ht="11.25" customHeight="1" x14ac:dyDescent="0.2">
      <c r="B16" s="169"/>
      <c r="C16" s="7"/>
      <c r="D16" s="7"/>
    </row>
    <row r="17" spans="2:4" s="108" customFormat="1" ht="11.25" customHeight="1" x14ac:dyDescent="0.2"/>
    <row r="18" spans="2:4" s="108" customFormat="1" ht="12.75" x14ac:dyDescent="0.2">
      <c r="B18" s="32" t="s">
        <v>226</v>
      </c>
    </row>
    <row r="19" spans="2:4" s="108" customFormat="1" ht="11.25" customHeight="1" x14ac:dyDescent="0.2"/>
    <row r="20" spans="2:4" s="108" customFormat="1" ht="11.25" customHeight="1" x14ac:dyDescent="0.2">
      <c r="B20" s="72" t="s">
        <v>209</v>
      </c>
      <c r="C20" s="60">
        <v>43891</v>
      </c>
      <c r="D20" s="61">
        <v>43525</v>
      </c>
    </row>
    <row r="21" spans="2:4" s="108" customFormat="1" ht="11.25" customHeight="1" x14ac:dyDescent="0.2">
      <c r="B21" s="8" t="s">
        <v>64</v>
      </c>
      <c r="C21" s="9">
        <f>+IS!C11</f>
        <v>31505</v>
      </c>
      <c r="D21" s="9">
        <f>+IS!E11</f>
        <v>27267</v>
      </c>
    </row>
    <row r="22" spans="2:4" s="108" customFormat="1" ht="11.25" customHeight="1" x14ac:dyDescent="0.2">
      <c r="B22" s="53" t="s">
        <v>190</v>
      </c>
      <c r="C22" s="7">
        <f>+IS!C18</f>
        <v>11283</v>
      </c>
      <c r="D22" s="7">
        <f>+IS!E18</f>
        <v>1023</v>
      </c>
    </row>
    <row r="23" spans="2:4" s="108" customFormat="1" ht="11.25" customHeight="1" x14ac:dyDescent="0.2">
      <c r="B23" s="43" t="s">
        <v>227</v>
      </c>
      <c r="C23" s="9">
        <f>+IS!C19</f>
        <v>1307</v>
      </c>
      <c r="D23" s="9">
        <f>+IS!E19</f>
        <v>-1941</v>
      </c>
    </row>
    <row r="24" spans="2:4" s="108" customFormat="1" ht="11.25" customHeight="1" x14ac:dyDescent="0.2">
      <c r="B24" s="55" t="s">
        <v>228</v>
      </c>
      <c r="C24" s="11">
        <f>+C22+C23</f>
        <v>12590</v>
      </c>
      <c r="D24" s="11">
        <f>+D22+D23</f>
        <v>-918</v>
      </c>
    </row>
    <row r="25" spans="2:4" s="108" customFormat="1" ht="11.25" customHeight="1" x14ac:dyDescent="0.2">
      <c r="B25" s="43" t="s">
        <v>77</v>
      </c>
      <c r="C25" s="9">
        <f>+IS!C25</f>
        <v>-33889</v>
      </c>
      <c r="D25" s="9">
        <f>+IS!E25</f>
        <v>-20489</v>
      </c>
    </row>
    <row r="26" spans="2:4" s="108" customFormat="1" ht="11.25" customHeight="1" x14ac:dyDescent="0.2">
      <c r="B26" s="55" t="s">
        <v>78</v>
      </c>
      <c r="C26" s="11">
        <f>+C24+C25</f>
        <v>-21299</v>
      </c>
      <c r="D26" s="11">
        <f>+D24+D25</f>
        <v>-21407</v>
      </c>
    </row>
    <row r="27" spans="2:4" s="108" customFormat="1" ht="11.25" customHeight="1" x14ac:dyDescent="0.2">
      <c r="B27" s="43" t="s">
        <v>174</v>
      </c>
      <c r="C27" s="9">
        <f>+IS!C27</f>
        <v>-3302</v>
      </c>
      <c r="D27" s="9">
        <f>+IS!E27</f>
        <v>3204</v>
      </c>
    </row>
    <row r="28" spans="2:4" s="108" customFormat="1" ht="11.25" customHeight="1" x14ac:dyDescent="0.2">
      <c r="B28" s="55" t="s">
        <v>229</v>
      </c>
      <c r="C28" s="11">
        <f>+C26+C27</f>
        <v>-24601</v>
      </c>
      <c r="D28" s="11">
        <f>+D26+D27</f>
        <v>-18203</v>
      </c>
    </row>
    <row r="29" spans="2:4" s="108" customFormat="1" ht="11.25" customHeight="1" x14ac:dyDescent="0.2">
      <c r="B29" s="43" t="s">
        <v>230</v>
      </c>
      <c r="C29" s="9">
        <f>+IS!C29</f>
        <v>17180</v>
      </c>
      <c r="D29" s="9">
        <f>+IS!E29</f>
        <v>3680</v>
      </c>
    </row>
    <row r="30" spans="2:4" s="108" customFormat="1" ht="11.25" customHeight="1" x14ac:dyDescent="0.2">
      <c r="B30" s="59" t="s">
        <v>254</v>
      </c>
      <c r="C30" s="7">
        <f>+C28+C29</f>
        <v>-7421</v>
      </c>
      <c r="D30" s="7">
        <f>+D28+D29</f>
        <v>-14523</v>
      </c>
    </row>
    <row r="31" spans="2:4" s="108" customFormat="1" ht="11.25" customHeight="1" x14ac:dyDescent="0.2">
      <c r="B31" s="43" t="s">
        <v>231</v>
      </c>
      <c r="C31" s="9">
        <f>+IS!C48</f>
        <v>-10185</v>
      </c>
      <c r="D31" s="9">
        <f>+IS!E48</f>
        <v>-10076</v>
      </c>
    </row>
    <row r="32" spans="2:4" s="108" customFormat="1" ht="11.25" customHeight="1" x14ac:dyDescent="0.2">
      <c r="B32" s="55" t="s">
        <v>98</v>
      </c>
      <c r="C32" s="11">
        <f>+IS!C49</f>
        <v>2764</v>
      </c>
      <c r="D32" s="11">
        <f>+IS!E49</f>
        <v>-4447</v>
      </c>
    </row>
    <row r="33" spans="2:4" s="108" customFormat="1" ht="11.25" customHeight="1" x14ac:dyDescent="0.2">
      <c r="B33" s="55"/>
      <c r="C33" s="11"/>
      <c r="D33" s="62"/>
    </row>
    <row r="34" spans="2:4" s="108" customFormat="1" ht="11.25" customHeight="1" x14ac:dyDescent="0.2"/>
    <row r="35" spans="2:4" s="108" customFormat="1" ht="12.75" x14ac:dyDescent="0.2">
      <c r="B35" s="32" t="s">
        <v>232</v>
      </c>
    </row>
    <row r="36" spans="2:4" s="108" customFormat="1" ht="11.25" customHeight="1" x14ac:dyDescent="0.2"/>
    <row r="37" spans="2:4" s="108" customFormat="1" ht="11.25" customHeight="1" x14ac:dyDescent="0.2">
      <c r="B37" s="72" t="s">
        <v>209</v>
      </c>
      <c r="C37" s="60">
        <v>43891</v>
      </c>
      <c r="D37" s="61">
        <v>43525</v>
      </c>
    </row>
    <row r="38" spans="2:4" s="108" customFormat="1" ht="11.25" customHeight="1" x14ac:dyDescent="0.2">
      <c r="B38" s="43" t="s">
        <v>233</v>
      </c>
      <c r="C38" s="9">
        <f>+CF!C11</f>
        <v>25858</v>
      </c>
      <c r="D38" s="9">
        <f>+CF!D11</f>
        <v>11433</v>
      </c>
    </row>
    <row r="39" spans="2:4" s="108" customFormat="1" ht="11.25" customHeight="1" x14ac:dyDescent="0.2">
      <c r="B39" s="55" t="s">
        <v>270</v>
      </c>
      <c r="C39" s="11">
        <f>+CF!C38</f>
        <v>16105</v>
      </c>
      <c r="D39" s="11">
        <f>+CF!D38</f>
        <v>9997</v>
      </c>
    </row>
    <row r="40" spans="2:4" s="108" customFormat="1" ht="11.25" customHeight="1" x14ac:dyDescent="0.2">
      <c r="B40" s="43" t="s">
        <v>271</v>
      </c>
      <c r="C40" s="9">
        <f>+CF!C58</f>
        <v>-67145</v>
      </c>
      <c r="D40" s="9">
        <f>+CF!D58</f>
        <v>-13022</v>
      </c>
    </row>
    <row r="41" spans="2:4" s="108" customFormat="1" ht="11.25" customHeight="1" x14ac:dyDescent="0.2">
      <c r="B41" s="59" t="s">
        <v>234</v>
      </c>
      <c r="C41" s="7">
        <f>+C38+C39+C40</f>
        <v>-25182</v>
      </c>
      <c r="D41" s="7">
        <f>+D38+D39+D40</f>
        <v>8408</v>
      </c>
    </row>
    <row r="42" spans="2:4" s="108" customFormat="1" ht="11.25" customHeight="1" x14ac:dyDescent="0.2">
      <c r="B42" s="169"/>
      <c r="C42" s="7"/>
      <c r="D42" s="40"/>
    </row>
    <row r="43" spans="2:4" s="108" customFormat="1" ht="11.25" customHeight="1" x14ac:dyDescent="0.2"/>
    <row r="44" spans="2:4" s="108" customFormat="1" ht="11.25" customHeight="1" x14ac:dyDescent="0.2">
      <c r="B44" s="31" t="s">
        <v>235</v>
      </c>
    </row>
    <row r="45" spans="2:4" s="108" customFormat="1" ht="11.25" customHeight="1" x14ac:dyDescent="0.2"/>
    <row r="46" spans="2:4" s="108" customFormat="1" ht="11.25" customHeight="1" x14ac:dyDescent="0.2">
      <c r="B46" s="72" t="s">
        <v>209</v>
      </c>
      <c r="C46" s="60">
        <v>43891</v>
      </c>
      <c r="D46" s="61">
        <v>43525</v>
      </c>
    </row>
    <row r="47" spans="2:4" s="108" customFormat="1" ht="11.25" customHeight="1" x14ac:dyDescent="0.2">
      <c r="B47" s="43" t="s">
        <v>296</v>
      </c>
      <c r="C47" s="198">
        <f>+C6/C9</f>
        <v>1.3179714512505214</v>
      </c>
      <c r="D47" s="198">
        <f>+D6/D9</f>
        <v>1.7081965324578077</v>
      </c>
    </row>
    <row r="48" spans="2:4" s="108" customFormat="1" ht="11.25" customHeight="1" x14ac:dyDescent="0.2">
      <c r="B48" s="55" t="s">
        <v>297</v>
      </c>
      <c r="C48" s="199">
        <f>+C14/C11</f>
        <v>0.1706079914878755</v>
      </c>
      <c r="D48" s="199">
        <f>+D14/D11</f>
        <v>0.21240158935176551</v>
      </c>
    </row>
    <row r="49" spans="2:4" s="108" customFormat="1" ht="11.25" customHeight="1" x14ac:dyDescent="0.2">
      <c r="B49" s="43" t="s">
        <v>298</v>
      </c>
      <c r="C49" s="198">
        <f>+C7/C8</f>
        <v>0.66014043511294129</v>
      </c>
      <c r="D49" s="198">
        <f>+D7/D8</f>
        <v>0.6986992478802182</v>
      </c>
    </row>
    <row r="50" spans="2:4" s="108" customFormat="1" ht="11.25" customHeight="1" x14ac:dyDescent="0.2">
      <c r="B50" s="177" t="s">
        <v>236</v>
      </c>
    </row>
    <row r="51" spans="2:4" s="108" customFormat="1" ht="11.25" customHeight="1" x14ac:dyDescent="0.2">
      <c r="B51" s="177" t="s">
        <v>237</v>
      </c>
    </row>
    <row r="52" spans="2:4" s="108" customFormat="1" ht="11.25" customHeight="1" x14ac:dyDescent="0.2">
      <c r="B52" s="177" t="s">
        <v>238</v>
      </c>
    </row>
    <row r="53" spans="2:4" s="108" customFormat="1" ht="11.25" customHeight="1" x14ac:dyDescent="0.2"/>
    <row r="54" spans="2:4" s="108" customFormat="1" ht="11.25" customHeight="1" x14ac:dyDescent="0.2"/>
    <row r="55" spans="2:4" s="108" customFormat="1" ht="11.25" customHeight="1" x14ac:dyDescent="0.2"/>
    <row r="56" spans="2:4" s="108" customFormat="1" ht="11.25" customHeight="1" x14ac:dyDescent="0.2"/>
    <row r="57" spans="2:4" s="108" customFormat="1" ht="11.25" customHeight="1" x14ac:dyDescent="0.2"/>
    <row r="58" spans="2:4" s="108" customFormat="1" ht="11.25" customHeight="1" x14ac:dyDescent="0.2"/>
    <row r="59" spans="2:4" s="108" customFormat="1" ht="11.25" customHeight="1" x14ac:dyDescent="0.2"/>
    <row r="60" spans="2:4" s="108" customFormat="1" ht="11.25" customHeight="1" x14ac:dyDescent="0.2"/>
    <row r="61" spans="2:4" s="108" customFormat="1" ht="11.25" customHeight="1" x14ac:dyDescent="0.2"/>
    <row r="62" spans="2:4" s="108" customFormat="1" ht="11.25" customHeight="1" x14ac:dyDescent="0.2"/>
    <row r="63" spans="2:4" s="108" customFormat="1" ht="11.25" customHeight="1" x14ac:dyDescent="0.2"/>
    <row r="64" spans="2:4" s="108" customFormat="1" ht="11.25" customHeight="1" x14ac:dyDescent="0.2"/>
    <row r="65" s="108" customFormat="1" ht="11.25" customHeight="1" x14ac:dyDescent="0.2"/>
    <row r="66" s="108" customFormat="1" ht="11.25" customHeight="1" x14ac:dyDescent="0.2"/>
    <row r="67" s="108" customFormat="1" ht="11.25" customHeight="1" x14ac:dyDescent="0.2"/>
    <row r="68" s="108" customFormat="1" ht="11.25" customHeight="1" x14ac:dyDescent="0.2"/>
    <row r="69" s="108" customFormat="1" ht="11.25" customHeight="1" x14ac:dyDescent="0.2"/>
    <row r="70" s="108" customFormat="1" ht="11.25" customHeight="1" x14ac:dyDescent="0.2"/>
    <row r="71" s="108" customFormat="1" ht="11.25" customHeight="1" x14ac:dyDescent="0.2"/>
    <row r="72" s="108" customFormat="1" ht="11.25" customHeight="1" x14ac:dyDescent="0.2"/>
    <row r="73" s="108" customFormat="1" ht="11.25" customHeight="1" x14ac:dyDescent="0.2"/>
    <row r="74" s="108" customFormat="1" ht="11.25" customHeight="1" x14ac:dyDescent="0.2"/>
    <row r="75" s="108" customFormat="1" ht="11.25" customHeight="1" x14ac:dyDescent="0.2"/>
    <row r="76" s="108" customFormat="1" ht="11.25" customHeight="1" x14ac:dyDescent="0.2"/>
    <row r="77" s="108" customFormat="1" ht="11.25" customHeight="1" x14ac:dyDescent="0.2"/>
    <row r="78" s="108" customFormat="1" ht="11.25" customHeight="1" x14ac:dyDescent="0.2"/>
    <row r="79" s="108" customFormat="1" ht="11.25" customHeight="1" x14ac:dyDescent="0.2"/>
    <row r="80" s="108" customFormat="1" ht="11.25" customHeight="1" x14ac:dyDescent="0.2"/>
    <row r="81" s="108" customFormat="1" ht="11.25" customHeight="1" x14ac:dyDescent="0.2"/>
    <row r="82" s="108" customFormat="1" ht="11.25" customHeight="1" x14ac:dyDescent="0.2"/>
    <row r="83" s="108" customFormat="1" ht="11.25" customHeight="1" x14ac:dyDescent="0.2"/>
    <row r="84" s="108" customFormat="1" ht="11.25" customHeight="1" x14ac:dyDescent="0.2"/>
    <row r="85" s="108" customFormat="1" ht="11.25" customHeight="1" x14ac:dyDescent="0.2"/>
    <row r="86" s="108" customFormat="1" ht="11.25" customHeight="1" x14ac:dyDescent="0.2"/>
    <row r="87" s="108" customFormat="1" ht="11.25" customHeight="1" x14ac:dyDescent="0.2"/>
    <row r="88" s="108" customFormat="1" ht="11.25" customHeight="1" x14ac:dyDescent="0.2"/>
    <row r="89" s="108" customFormat="1" ht="11.25" customHeight="1" x14ac:dyDescent="0.2"/>
    <row r="90" s="108" customFormat="1" ht="11.25" customHeight="1" x14ac:dyDescent="0.2"/>
    <row r="91" s="108" customFormat="1" ht="11.25" customHeight="1" x14ac:dyDescent="0.2"/>
    <row r="92" s="108" customFormat="1" ht="11.25" customHeight="1" x14ac:dyDescent="0.2"/>
    <row r="93" s="108" customFormat="1" ht="11.25" customHeight="1" x14ac:dyDescent="0.2"/>
    <row r="94" s="108" customFormat="1" ht="11.25" customHeight="1" x14ac:dyDescent="0.2"/>
    <row r="95" s="108" customFormat="1" ht="11.25" customHeight="1" x14ac:dyDescent="0.2"/>
    <row r="96" s="108" customFormat="1" ht="11.25" customHeight="1" x14ac:dyDescent="0.2"/>
    <row r="97" s="108" customFormat="1" ht="11.25" customHeight="1" x14ac:dyDescent="0.2"/>
    <row r="98" s="108" customFormat="1" ht="11.25" customHeight="1" x14ac:dyDescent="0.2"/>
    <row r="99" s="108" customFormat="1" ht="11.25" customHeight="1" x14ac:dyDescent="0.2"/>
    <row r="100" s="108" customFormat="1" ht="11.25" customHeight="1" x14ac:dyDescent="0.2"/>
    <row r="101" s="108" customFormat="1" ht="11.25" customHeight="1" x14ac:dyDescent="0.2"/>
    <row r="102" s="108" customFormat="1" ht="11.25" customHeight="1" x14ac:dyDescent="0.2"/>
    <row r="103" s="108" customFormat="1" ht="11.25" customHeight="1" x14ac:dyDescent="0.2"/>
    <row r="104" s="108" customFormat="1" ht="11.25" customHeight="1" x14ac:dyDescent="0.2"/>
    <row r="105" s="108" customFormat="1" ht="11.25" customHeight="1" x14ac:dyDescent="0.2"/>
    <row r="106" s="108" customFormat="1" ht="11.25" customHeight="1" x14ac:dyDescent="0.2"/>
    <row r="107" s="108" customFormat="1" ht="11.25" customHeight="1" x14ac:dyDescent="0.2"/>
    <row r="108" s="108" customFormat="1" ht="11.25" customHeight="1" x14ac:dyDescent="0.2"/>
    <row r="109" s="108" customFormat="1" ht="11.25" customHeight="1" x14ac:dyDescent="0.2"/>
    <row r="110" s="108" customFormat="1" ht="11.25" customHeight="1" x14ac:dyDescent="0.2"/>
    <row r="111" s="108" customFormat="1" ht="11.25" customHeight="1" x14ac:dyDescent="0.2"/>
    <row r="112" s="108" customFormat="1" ht="11.25" customHeight="1" x14ac:dyDescent="0.2"/>
    <row r="113" s="108" customFormat="1" ht="11.25" customHeight="1" x14ac:dyDescent="0.2"/>
    <row r="114" s="108" customFormat="1" ht="11.25" customHeight="1" x14ac:dyDescent="0.2"/>
    <row r="115" s="108" customFormat="1" ht="11.25" customHeight="1" x14ac:dyDescent="0.2"/>
    <row r="116" s="108" customFormat="1" ht="11.25" customHeight="1" x14ac:dyDescent="0.2"/>
    <row r="117" s="108" customFormat="1" ht="11.25" customHeight="1" x14ac:dyDescent="0.2"/>
    <row r="118" s="108" customFormat="1" ht="11.25" customHeight="1" x14ac:dyDescent="0.2"/>
    <row r="119" s="108" customFormat="1" ht="11.25" customHeight="1" x14ac:dyDescent="0.2"/>
    <row r="120" s="108" customFormat="1" ht="11.25" customHeight="1" x14ac:dyDescent="0.2"/>
    <row r="121" s="108" customFormat="1" ht="11.25" customHeight="1" x14ac:dyDescent="0.2"/>
    <row r="122" s="108" customFormat="1" ht="11.25" customHeight="1" x14ac:dyDescent="0.2"/>
    <row r="123" s="108" customFormat="1" ht="11.25" customHeight="1" x14ac:dyDescent="0.2"/>
    <row r="124" s="108" customFormat="1" ht="11.25" customHeight="1" x14ac:dyDescent="0.2"/>
    <row r="125" s="108" customFormat="1" ht="11.25" customHeight="1" x14ac:dyDescent="0.2"/>
    <row r="126" s="108" customFormat="1" ht="11.25" customHeight="1" x14ac:dyDescent="0.2"/>
    <row r="127" s="108" customFormat="1" ht="11.25" customHeight="1" x14ac:dyDescent="0.2"/>
    <row r="128" s="108" customFormat="1" ht="11.25" customHeight="1" x14ac:dyDescent="0.2"/>
  </sheetData>
  <pageMargins left="0.7" right="0.7" top="0.75" bottom="0.75" header="0.3" footer="0.3"/>
  <ignoredErrors>
    <ignoredError sqref="C27:C30 C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Breakdown of Hectares</vt:lpstr>
      <vt:lpstr>BS</vt:lpstr>
      <vt:lpstr>IS</vt:lpstr>
      <vt:lpstr>CF</vt:lpstr>
      <vt:lpstr>Consolidated Results</vt:lpstr>
      <vt:lpstr>Operations by Segment</vt:lpstr>
      <vt:lpstr>Agribusiness Results</vt:lpstr>
      <vt:lpstr>Urban Business Results</vt:lpstr>
      <vt:lpstr>Summary FS</vt:lpstr>
      <vt:lpstr>EBITDA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Amalia Sternheim</cp:lastModifiedBy>
  <dcterms:created xsi:type="dcterms:W3CDTF">2020-02-26T15:57:15Z</dcterms:created>
  <dcterms:modified xsi:type="dcterms:W3CDTF">2020-07-24T13:01:38Z</dcterms:modified>
</cp:coreProperties>
</file>